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0314d23165717e4/Desktop/A - SAUVEGARDE/D - MMP/0 - AFFAIRES/Z DEVIS SITE/TTC F/"/>
    </mc:Choice>
  </mc:AlternateContent>
  <xr:revisionPtr revIDLastSave="7" documentId="13_ncr:1_{4B2B3740-6E37-4ABA-9AAA-0E46BE0DB45C}" xr6:coauthVersionLast="47" xr6:coauthVersionMax="47" xr10:uidLastSave="{FBDA034A-3A56-42F6-908D-3F4EC3E7A97A}"/>
  <bookViews>
    <workbookView xWindow="-108" yWindow="-108" windowWidth="23256" windowHeight="12456" xr2:uid="{00000000-000D-0000-FFFF-FFFF00000000}"/>
  </bookViews>
  <sheets>
    <sheet name="PLANCHAS ENO" sheetId="10" r:id="rId1"/>
  </sheets>
  <externalReferences>
    <externalReference r:id="rId2"/>
    <externalReference r:id="rId3"/>
  </externalReferences>
  <definedNames>
    <definedName name="Clients">[1]Clients!$A:$A</definedName>
    <definedName name="Copie">#REF!</definedName>
    <definedName name="Copie2">#REF!</definedName>
    <definedName name="DIM">#REF!</definedName>
    <definedName name="EVACUATION">#REF!</definedName>
    <definedName name="fdf">#REF!</definedName>
    <definedName name="ff">#REF!</definedName>
    <definedName name="FL">'[2]Piscine FORME LIBRE'!$B$3:$B$7</definedName>
    <definedName name="LMAR">'[2]Pisc. rectangle PENTE COMPOSEE'!$B$21,'[2]Pisc. rectangle PENTE COMPOSEE'!$B$23,'[2]Pisc. rectangle PENTE COMPOSEE'!$B$25,'[2]Pisc. rectangle PENTE COMPOSEE'!$B$27,'[2]Pisc. rectangle PENTE COMPOSEE'!$B$29</definedName>
    <definedName name="LONGMAR2">'[2]Piscine FORME LIBRE'!$B$15,'[2]Piscine FORME LIBRE'!$B$17,'[2]Piscine FORME LIBRE'!$B$19,'[2]Piscine FORME LIBRE'!$B$21,'[2]Piscine FORME LIBRE'!$B$23</definedName>
    <definedName name="LONGMARC">#REF!,#REF!,#REF!,#REF!,#REF!</definedName>
    <definedName name="MARCH">#REF!</definedName>
    <definedName name="MARCHES">#REF!</definedName>
    <definedName name="MRC">'[2]Piscine FORME LIBRE'!$B$15:$B$24</definedName>
    <definedName name="MRRC">'[2]Pisc. rectangle PENTE COMPOSEE'!$B$21:$B$30</definedName>
    <definedName name="OPTIONSGO">#REF!</definedName>
    <definedName name="produits">[1]Produits!$B$3:$B$30</definedName>
    <definedName name="Vol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3" i="10" l="1"/>
  <c r="J90" i="10"/>
  <c r="K90" i="10" s="1"/>
  <c r="J91" i="10"/>
  <c r="K91" i="10" s="1"/>
  <c r="J92" i="10"/>
  <c r="K92" i="10" s="1"/>
  <c r="J93" i="10"/>
  <c r="J89" i="10"/>
  <c r="K89" i="10" s="1"/>
  <c r="J77" i="10"/>
  <c r="K77" i="10" s="1"/>
  <c r="J78" i="10"/>
  <c r="K78" i="10" s="1"/>
  <c r="J79" i="10"/>
  <c r="K79" i="10" s="1"/>
  <c r="J80" i="10"/>
  <c r="K80" i="10" s="1"/>
  <c r="J81" i="10"/>
  <c r="K81" i="10" s="1"/>
  <c r="J82" i="10"/>
  <c r="K82" i="10" s="1"/>
  <c r="J83" i="10"/>
  <c r="K83" i="10" s="1"/>
  <c r="J84" i="10"/>
  <c r="K84" i="10" s="1"/>
  <c r="J85" i="10"/>
  <c r="K85" i="10" s="1"/>
  <c r="J86" i="10"/>
  <c r="K86" i="10" s="1"/>
  <c r="J87" i="10"/>
  <c r="K87" i="10" s="1"/>
  <c r="J76" i="10"/>
  <c r="K76" i="10" s="1"/>
  <c r="K64" i="10"/>
  <c r="K68" i="10"/>
  <c r="K72" i="10"/>
  <c r="J63" i="10"/>
  <c r="K63" i="10" s="1"/>
  <c r="J64" i="10"/>
  <c r="J65" i="10"/>
  <c r="K65" i="10" s="1"/>
  <c r="J66" i="10"/>
  <c r="K66" i="10" s="1"/>
  <c r="J67" i="10"/>
  <c r="K67" i="10" s="1"/>
  <c r="J68" i="10"/>
  <c r="J69" i="10"/>
  <c r="K69" i="10" s="1"/>
  <c r="J70" i="10"/>
  <c r="K70" i="10" s="1"/>
  <c r="J71" i="10"/>
  <c r="K71" i="10" s="1"/>
  <c r="J72" i="10"/>
  <c r="J73" i="10"/>
  <c r="K73" i="10" s="1"/>
  <c r="J74" i="10"/>
  <c r="K74" i="10" s="1"/>
  <c r="J62" i="10"/>
  <c r="K62" i="10" s="1"/>
  <c r="K58" i="10"/>
  <c r="J59" i="10"/>
  <c r="K59" i="10" s="1"/>
  <c r="J60" i="10"/>
  <c r="K60" i="10" s="1"/>
  <c r="J58" i="10"/>
  <c r="J49" i="10"/>
  <c r="K49" i="10" s="1"/>
  <c r="J50" i="10"/>
  <c r="K50" i="10" s="1"/>
  <c r="J51" i="10"/>
  <c r="K51" i="10" s="1"/>
  <c r="J52" i="10"/>
  <c r="K52" i="10" s="1"/>
  <c r="J53" i="10"/>
  <c r="K53" i="10" s="1"/>
  <c r="J54" i="10"/>
  <c r="K54" i="10" s="1"/>
  <c r="J55" i="10"/>
  <c r="K55" i="10" s="1"/>
  <c r="J48" i="10"/>
  <c r="K48" i="10" s="1"/>
  <c r="J40" i="10"/>
  <c r="K40" i="10" s="1"/>
  <c r="J41" i="10"/>
  <c r="K41" i="10" s="1"/>
  <c r="J42" i="10"/>
  <c r="K42" i="10" s="1"/>
  <c r="J43" i="10"/>
  <c r="K43" i="10" s="1"/>
  <c r="J44" i="10"/>
  <c r="K44" i="10" s="1"/>
  <c r="J45" i="10"/>
  <c r="K45" i="10" s="1"/>
  <c r="J46" i="10"/>
  <c r="K46" i="10" s="1"/>
  <c r="J39" i="10"/>
  <c r="K39" i="10" s="1"/>
  <c r="J31" i="10"/>
  <c r="K31" i="10" s="1"/>
  <c r="J32" i="10"/>
  <c r="K32" i="10" s="1"/>
  <c r="J33" i="10"/>
  <c r="K33" i="10" s="1"/>
  <c r="J34" i="10"/>
  <c r="K34" i="10" s="1"/>
  <c r="J35" i="10"/>
  <c r="K35" i="10" s="1"/>
  <c r="J36" i="10"/>
  <c r="K36" i="10" s="1"/>
  <c r="J37" i="10"/>
  <c r="K37" i="10" s="1"/>
  <c r="J30" i="10"/>
  <c r="K30" i="10" s="1"/>
  <c r="K18" i="10"/>
  <c r="K19" i="10"/>
  <c r="K22" i="10"/>
  <c r="K23" i="10"/>
  <c r="K26" i="10"/>
  <c r="K27" i="10"/>
  <c r="J18" i="10"/>
  <c r="J19" i="10"/>
  <c r="J20" i="10"/>
  <c r="K20" i="10" s="1"/>
  <c r="J21" i="10"/>
  <c r="K21" i="10" s="1"/>
  <c r="J22" i="10"/>
  <c r="J23" i="10"/>
  <c r="J24" i="10"/>
  <c r="K24" i="10" s="1"/>
  <c r="J25" i="10"/>
  <c r="K25" i="10" s="1"/>
  <c r="J26" i="10"/>
  <c r="J27" i="10"/>
  <c r="J28" i="10"/>
  <c r="K28" i="10" s="1"/>
  <c r="J17" i="10"/>
  <c r="K17" i="10" s="1"/>
  <c r="G95" i="10" l="1"/>
  <c r="A95" i="10" s="1"/>
  <c r="D95" i="10" s="1"/>
  <c r="G96" i="10" l="1"/>
  <c r="G97" i="10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1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</futureMetadata>
  <valueMetadata count="6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</valueMetadata>
</metadata>
</file>

<file path=xl/sharedStrings.xml><?xml version="1.0" encoding="utf-8"?>
<sst xmlns="http://schemas.openxmlformats.org/spreadsheetml/2006/main" count="108" uniqueCount="105">
  <si>
    <t>Mode de règlement :  virement ou chèque</t>
  </si>
  <si>
    <t>TVA 20%</t>
  </si>
  <si>
    <t>MA MINI PISCINE SAS</t>
  </si>
  <si>
    <t>Total € TTC</t>
  </si>
  <si>
    <t>TOTAL TTC</t>
  </si>
  <si>
    <t>Total HT</t>
  </si>
  <si>
    <t>23, le clos des Vignes - 57310 Bousse</t>
  </si>
  <si>
    <t>Q</t>
  </si>
  <si>
    <t>P €HT</t>
  </si>
  <si>
    <t>Validité du devis : 15 jours</t>
  </si>
  <si>
    <t>06 13 51 02 47</t>
  </si>
  <si>
    <t>contact@ma-mini-piscine.fr</t>
  </si>
  <si>
    <t>Références</t>
  </si>
  <si>
    <t>Désignations</t>
  </si>
  <si>
    <t xml:space="preserve">MA MINI PISCINE - 23, le clos des vignes - 57310 BOUSSE - SAS au capital de 500 € - RCS Thionville : 982 028 789 </t>
  </si>
  <si>
    <t>Solde à la livraison</t>
  </si>
  <si>
    <t>Acompte : 70% à la commande</t>
  </si>
  <si>
    <t>CUISINES D'EXTÉRIEUR LORRAINE est une marque de :</t>
  </si>
  <si>
    <t>Délai : 8 à 10 semaines à réception de la validation du plan de fabrication par le client</t>
  </si>
  <si>
    <t>www.cuisines-d-extérieur-lorraine.fr</t>
  </si>
  <si>
    <t>Accessoires ENO</t>
  </si>
  <si>
    <t>V8</t>
  </si>
  <si>
    <t>Nom + Prénom</t>
  </si>
  <si>
    <t>N° + Rue</t>
  </si>
  <si>
    <t>CP + Ville</t>
  </si>
  <si>
    <t>N° de Portable</t>
  </si>
  <si>
    <r>
      <rPr>
        <b/>
        <sz val="14"/>
        <color rgb="FF0070C0"/>
        <rFont val="Arial"/>
        <family val="2"/>
      </rPr>
      <t xml:space="preserve">En cas d'accord de votre part, faire précéder votre signature de la mention : "BON POUR ACCORD ET COMMANDE" </t>
    </r>
    <r>
      <rPr>
        <b/>
        <sz val="11"/>
        <color rgb="FF0070C0"/>
        <rFont val="Arial"/>
        <family val="2"/>
      </rPr>
      <t xml:space="preserve"> </t>
    </r>
  </si>
  <si>
    <t xml:space="preserve">Date :                            Signature (le signataire déclare accepter les conditions générales de vente jointe au présent devis) :   </t>
  </si>
  <si>
    <t>DEVIS SIGNÉ &amp; CGV PARAPHÉES À ENVOYER PAR MAIL À : contact@ma-mini-piscine.fr</t>
  </si>
  <si>
    <r>
      <rPr>
        <b/>
        <sz val="12"/>
        <color theme="1"/>
        <rFont val="Arial"/>
        <family val="2"/>
      </rPr>
      <t xml:space="preserve">Housse de protection HIP80 pour plancha FUSION 75                                                                                                              </t>
    </r>
    <r>
      <rPr>
        <sz val="12"/>
        <color theme="1"/>
        <rFont val="Arial"/>
        <family val="2"/>
      </rPr>
      <t>Housse de protection plancha 75 à 80
Toile déperlante noire
Système pop-up anti-flaque
Cordon de maintien
Compatibilité : Fusion 75 - Enosign 80</t>
    </r>
  </si>
  <si>
    <r>
      <rPr>
        <b/>
        <sz val="12"/>
        <color theme="1"/>
        <rFont val="Arial"/>
        <family val="2"/>
      </rPr>
      <t xml:space="preserve">Housse de protection HIP65 pour plancha FUSION 60                                                                                                            </t>
    </r>
    <r>
      <rPr>
        <sz val="12"/>
        <color theme="1"/>
        <rFont val="Arial"/>
        <family val="2"/>
      </rPr>
      <t>Housse de protection plancha 60 et 65
Toile déperlante noire
Système pop-up anti-flaque
Cordon de serrage
Compatibilité : Fusion 60 - Enosign 65 - Initial 65</t>
    </r>
  </si>
  <si>
    <r>
      <rPr>
        <b/>
        <sz val="12"/>
        <color theme="1"/>
        <rFont val="Arial"/>
        <family val="2"/>
      </rPr>
      <t xml:space="preserve">Raccord coudé G1/2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
Raccord coudé G1/2
Permet de dévier à 90° le branchement du tuyau gaz
Joint en caoutchouc
Se visse
Compatibilité butane et propane</t>
    </r>
  </si>
  <si>
    <r>
      <rPr>
        <b/>
        <sz val="12"/>
        <color theme="1"/>
        <rFont val="Arial"/>
        <family val="2"/>
      </rPr>
      <t xml:space="preserve">Plancha ENOSIGN 65 Inox - 6/8 personnes - 66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Plaque fonte émaillée garantie à vie
Hauts rebords
Châssis inox de qualité marine
Plaque et châssis double paroi
Liaison parfaite de la plaque et du châssis
2 brûleurs circulaires en fonte à haut rendement
2 boutons de commande précis
Détendeur et tuyau gaz non inclus                                        </t>
    </r>
  </si>
  <si>
    <r>
      <rPr>
        <b/>
        <sz val="12"/>
        <color theme="1"/>
        <rFont val="Arial"/>
        <family val="2"/>
      </rPr>
      <t xml:space="preserve">Plancha FUSION 60 Inox - 6/8 personnes - 55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fonte émaillée garantie à vie
Plaque à hauts rebords
Châssis inox de qualité marine
Châssis double paroi
Liaison parfaite de la plaque et du châssis
2 brûleurs puissants double rampe
Détendeur et tuyau gaz non inclus                                     </t>
    </r>
  </si>
  <si>
    <r>
      <rPr>
        <b/>
        <sz val="12"/>
        <color theme="1"/>
        <rFont val="Arial"/>
        <family val="2"/>
      </rPr>
      <t xml:space="preserve">Plancha FUSION 60 Gris Cargo - 6/8 personnes - 55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fonte émaillée garantie à vie
Plaque à hauts rebords
Châssis acier galvanisé - Finition thermolaquée - Coloris gris cargo
Châssis double paroi
Liaison parfaite de la plaque et du châssis
2 brûleurs puissants double rampe
Détendeur et tuyau gaz non inclus                                </t>
    </r>
  </si>
  <si>
    <r>
      <rPr>
        <b/>
        <sz val="12"/>
        <color theme="1"/>
        <rFont val="Arial"/>
        <family val="2"/>
      </rPr>
      <t xml:space="preserve">Plancha FUSION 75 Inox - 8/12 personnes - 75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fonte émaillée garantie à vie
Plaque à hauts rebords
Châssis inox de qualité marine
Châssis double paroi
Liaison parfaite de la plaque et du châssis
3 brûleurs puissants double rampe
Détendeur et tuyau gaz non inclus                                       </t>
    </r>
  </si>
  <si>
    <r>
      <rPr>
        <b/>
        <sz val="12"/>
        <color theme="1"/>
        <rFont val="Arial"/>
        <family val="2"/>
      </rPr>
      <t xml:space="preserve">Plancha FUSION 75 Gris Cargo - 8/12 personnes - 75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fonte émaillée garantie à vie
Plaque à hauts rebords
Châssis acier galvanisé - Finition thermolaquée - Coloris gris cargoChâssis double paroi
Liaison parfaite de la plaque et du châssis
2 ou 3 brûleurs puissants double rampe
Détendeur et tuyau gaz non inclus                                               </t>
    </r>
  </si>
  <si>
    <r>
      <rPr>
        <b/>
        <sz val="12"/>
        <color theme="1"/>
        <rFont val="Arial"/>
        <family val="2"/>
      </rPr>
      <t xml:space="preserve">Plancha ENOSIGN 65 Bleu Navy - 6/8 personnes - 66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Plaque fonte émaillée garantie à vie
Hauts rebords
Châssis acier galvanisé finition thérmolaquée - Coloris bleu navy
Plaque et châssis double paroi
Liaison parfaite de la plaque et du châssis
2 brûleurs circulaires en fonte à haut rendement
2 boutons de commande précis
Détendeur et tuyau gaz non inclus                                        </t>
    </r>
  </si>
  <si>
    <r>
      <rPr>
        <b/>
        <sz val="12"/>
        <color theme="1"/>
        <rFont val="Arial"/>
        <family val="2"/>
      </rPr>
      <t xml:space="preserve">Couvercle ENOSIGN 65 Noir 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Acier galvanisé - Coloris noir
Extra-plat
Poignée isolante aluminium
Fermeture douce
Charnières à frein
Compatibilité : plancha Enosign 65</t>
    </r>
  </si>
  <si>
    <r>
      <rPr>
        <b/>
        <sz val="12"/>
        <color theme="1"/>
        <rFont val="Arial"/>
        <family val="2"/>
      </rPr>
      <t xml:space="preserve">Couvercle ENOSIGN 65 Bleu Navy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Acier galvanisé - Coloris bleu navy
Extra-plat
Poignée isolante aluminium
Fermeture douce
Charnières à frein
Compatibilité : plancha Enosign 65</t>
    </r>
  </si>
  <si>
    <r>
      <rPr>
        <b/>
        <sz val="12"/>
        <color theme="1"/>
        <rFont val="Arial"/>
        <family val="2"/>
      </rPr>
      <t xml:space="preserve">Plancha ENOSIGN 80 Inox - 8/12 personnes - 79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Plaque fonte émaillée garantie à vie
Hauts rebords
Châssis inox de qualité marine
1 bac récupérateur de jus 0,5 L
Plaque et châssis double paroi
Liaison parfaite de la plaque et du châssis
3 brûleurs circulaires en fonte à haut rendement
3 boutons de commande précis
Détendeur et tuyau gaz non inclus                                            </t>
    </r>
  </si>
  <si>
    <r>
      <rPr>
        <b/>
        <sz val="12"/>
        <color theme="1"/>
        <rFont val="Arial"/>
        <family val="2"/>
      </rPr>
      <t xml:space="preserve">Plancha ENOSIGN 80 Bleu Navy - 8/12 personnes - 79 cm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Plaque fonte émaillée garantie à vie
Hauts rebords
Châssis acier galvanisé - Finition thermolaquée - Coloris bleu navy                                                                                                                                         1 bac récupérateur de jus 0,5 L
Plaque et châssis double paroi
Liaison parfaite de la plaque et du châssis
3 brûleurs circulaires en fonte à haut rendement
3 boutons de commande précis
Détendeur et tuyau gaz non inclus                                             </t>
    </r>
  </si>
  <si>
    <r>
      <rPr>
        <b/>
        <sz val="12"/>
        <color theme="1"/>
        <rFont val="Arial"/>
        <family val="2"/>
      </rPr>
      <t xml:space="preserve">Couvercle ENOSIGN 80 Bleu Navy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Acier galvanisé - Coloris bleu navy
Extra-plat
Poignée isolante aluminium
Fermeture douce
Charnières à frein
Compatibilité : plancha Enosign 80</t>
    </r>
  </si>
  <si>
    <r>
      <rPr>
        <b/>
        <sz val="12"/>
        <color theme="1"/>
        <rFont val="Arial"/>
        <family val="2"/>
      </rPr>
      <t xml:space="preserve">Couvercle ENOSIGN 80 Noir 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Acier galvanisé - Coloris noir
Extra-plat
Poignée isolante aluminium
Fermeture douce
Charnières à frein
Compatibilité : plancha Enosign 80</t>
    </r>
  </si>
  <si>
    <r>
      <rPr>
        <b/>
        <sz val="12"/>
        <color theme="1"/>
        <rFont val="Arial"/>
        <family val="2"/>
      </rPr>
      <t xml:space="preserve">Housse de protection HIP65 pour plancha ENOSIGN 65                                                                                                   </t>
    </r>
    <r>
      <rPr>
        <sz val="12"/>
        <color theme="1"/>
        <rFont val="Arial"/>
        <family val="2"/>
      </rPr>
      <t>Housse de protection plancha 60 et 65
Toile déperlante noire
Système pop-up anti-flaque
Cordon de serrage
Compatibilité : Fusion 60 - Enosign 65 - Initial 65</t>
    </r>
  </si>
  <si>
    <r>
      <rPr>
        <b/>
        <sz val="12"/>
        <color theme="1"/>
        <rFont val="Arial"/>
        <family val="2"/>
      </rPr>
      <t xml:space="preserve">Housse de protection HIP80 pour plancha ENOSIGN 80                                                                                               </t>
    </r>
    <r>
      <rPr>
        <sz val="12"/>
        <color theme="1"/>
        <rFont val="Arial"/>
        <family val="2"/>
      </rPr>
      <t>Housse de protection plancha 75 à 80
Toile déperlante noire
Système pop-up anti-flaque
Cordon de maintien
Compatibilité : Fusion 75 - Enosign 80</t>
    </r>
  </si>
  <si>
    <t>DEVIS PLANCHAS &amp; COMBOS ENO</t>
  </si>
  <si>
    <t>Raccorder</t>
  </si>
  <si>
    <t>Cuisiner</t>
  </si>
  <si>
    <t>Préparer</t>
  </si>
  <si>
    <t>Entretenir</t>
  </si>
  <si>
    <r>
      <rPr>
        <b/>
        <sz val="12"/>
        <color theme="1"/>
        <rFont val="Arial"/>
        <family val="2"/>
      </rPr>
      <t xml:space="preserve">Réchaud tripatte - 0004600860701                                                                                </t>
    </r>
    <r>
      <rPr>
        <sz val="12"/>
        <color theme="1"/>
        <rFont val="Arial"/>
        <family val="2"/>
      </rPr>
      <t xml:space="preserve"> 
3 pieds démontables en fonte
À poser
P : 5 kW</t>
    </r>
  </si>
  <si>
    <r>
      <rPr>
        <b/>
        <sz val="12"/>
        <color theme="1"/>
        <rFont val="Arial"/>
        <family val="2"/>
      </rPr>
      <t xml:space="preserve">Billot avec bac gastro - PADBG53                                                                                     </t>
    </r>
    <r>
      <rPr>
        <sz val="12"/>
        <color theme="1"/>
        <rFont val="Arial"/>
        <family val="2"/>
      </rPr>
      <t xml:space="preserve"> 
Idéal découper et réserver
Billot épais et solide en bois debout marqueté façon boucher
Bac gastro GN2/3 - inox qualité alimentaire
Système d'accroche par suspension
Bac inox résistant au lave-vaisselle</t>
    </r>
  </si>
  <si>
    <r>
      <rPr>
        <b/>
        <sz val="12"/>
        <color theme="1"/>
        <rFont val="Arial"/>
        <family val="2"/>
      </rPr>
      <t xml:space="preserve">Plateau de service &amp; Planche à découper - PDD5058                                                           </t>
    </r>
    <r>
      <rPr>
        <sz val="12"/>
        <color theme="1"/>
        <rFont val="Arial"/>
        <family val="2"/>
      </rPr>
      <t xml:space="preserve"> 
Plateau de service en acier noir avec 2 poignées
Planche à découper en bois de bambou
Planche amovible et réversible
Compatible avec 1 ou 2 planches à découper</t>
    </r>
  </si>
  <si>
    <r>
      <rPr>
        <b/>
        <sz val="12"/>
        <color theme="1"/>
        <rFont val="Arial"/>
        <family val="2"/>
      </rPr>
      <t xml:space="preserve">Planche à découper - PDD5004                                                           </t>
    </r>
    <r>
      <rPr>
        <sz val="12"/>
        <color theme="1"/>
        <rFont val="Arial"/>
        <family val="2"/>
      </rPr>
      <t xml:space="preserve"> 
Planche à découper compacte
Bois de bambou
Rigole pour écoulement des jus
Angles arrondis
Compatible avec le plateau de service noir</t>
    </r>
  </si>
  <si>
    <r>
      <rPr>
        <b/>
        <sz val="12"/>
        <color theme="1"/>
        <rFont val="Arial"/>
        <family val="2"/>
      </rPr>
      <t xml:space="preserve">Coffret du chef - KE5801                                                          </t>
    </r>
    <r>
      <rPr>
        <sz val="12"/>
        <color theme="1"/>
        <rFont val="Arial"/>
        <family val="2"/>
      </rPr>
      <t xml:space="preserve"> 
Bac gastro G1/3 inox
Planche à découper en bambou
Spalule large coudée indispensable pour cuisiner et nettoyer
Pince large manche ergonomique
Ustensiles avec système d'accroche par suspension
Inox qualité alimentaire</t>
    </r>
  </si>
  <si>
    <r>
      <rPr>
        <b/>
        <sz val="12"/>
        <color theme="1"/>
        <rFont val="Arial"/>
        <family val="2"/>
      </rPr>
      <t xml:space="preserve">Coffret de nettoyage - KN5301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
Indispensable pour l'entretien de la plaque
Support boule inox avec réservoir eau
2 boules inox
1 chiffon microfibre pour essuyer et lustrer</t>
    </r>
  </si>
  <si>
    <r>
      <rPr>
        <b/>
        <sz val="12"/>
        <color theme="1"/>
        <rFont val="Arial"/>
        <family val="2"/>
      </rPr>
      <t xml:space="preserve">Pinceau marinade - PS4558                                                                                              </t>
    </r>
    <r>
      <rPr>
        <sz val="12"/>
        <color theme="1"/>
        <rFont val="Arial"/>
        <family val="2"/>
      </rPr>
      <t xml:space="preserve"> 
Pinceau silicone
Idéal pour badigeonner la marinade
Inox - Qualité alimentaire
Silicone résistant à la chaleur
Manche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</si>
  <si>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Couteau à viande - CV16058                                                                               </t>
    </r>
    <r>
      <rPr>
        <sz val="12"/>
        <color theme="1"/>
        <rFont val="Arial"/>
        <family val="2"/>
      </rPr>
      <t xml:space="preserve"> 
Idéale pour bien découper une pièce                                                                                                                                         Couteau inox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</si>
  <si>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Fourchette à viande - FV13058                                                                                    </t>
    </r>
    <r>
      <rPr>
        <sz val="12"/>
        <color theme="1"/>
        <rFont val="Arial"/>
        <family val="2"/>
      </rPr>
      <t xml:space="preserve"> 
Idéale pour bien tenir une pièce                                                                                                                         Fourchette en inox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</si>
  <si>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Set de découpe - SD23A58                                                                      </t>
    </r>
    <r>
      <rPr>
        <sz val="12"/>
        <color theme="1"/>
        <rFont val="Arial"/>
        <family val="2"/>
      </rPr>
      <t xml:space="preserve"> 
Fourchette à viande &amp; couteau à viande - Idéal pour maintenir et couper une pièce
Fourchette et couteau en inox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</si>
  <si>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Kit de fumage - KFCR5358                                                                    </t>
    </r>
    <r>
      <rPr>
        <sz val="12"/>
        <color theme="1"/>
        <rFont val="Arial"/>
        <family val="2"/>
      </rPr>
      <t xml:space="preserve"> 
Kit de fumage
Idéal pour parfumer les aliments
Cloche inox - Qualité alimentaire
Sachet de copeaux de bois d'olivier
Tuyau souple à brancher sur la cloche</t>
    </r>
  </si>
  <si>
    <r>
      <rPr>
        <b/>
        <sz val="12"/>
        <color theme="1"/>
        <rFont val="Arial"/>
        <family val="2"/>
      </rPr>
      <t xml:space="preserve">Dôme anti-projections - DAP3458                                                                       </t>
    </r>
    <r>
      <rPr>
        <sz val="12"/>
        <color theme="1"/>
        <rFont val="Arial"/>
        <family val="2"/>
      </rPr>
      <t xml:space="preserve"> 
Dôme anti-projection rectangulaire
Idéal pour éviter les projections
Mailles fines d'inox - Qualité alimentaire
Poignée froide</t>
    </r>
  </si>
  <si>
    <r>
      <rPr>
        <b/>
        <sz val="12"/>
        <color theme="1"/>
        <rFont val="Arial"/>
        <family val="2"/>
      </rPr>
      <t xml:space="preserve">Grille de cuisson indirecte - GR3258                                                                          </t>
    </r>
    <r>
      <rPr>
        <sz val="12"/>
        <color theme="1"/>
        <rFont val="Arial"/>
        <family val="2"/>
      </rPr>
      <t xml:space="preserve"> 
Grille de repos rectangulaire
Idéale pour réserver ou cuisson indirecte
Inox souple - Qualité alimentaire
Compatibilité cloche de cuisson
Résiste au lave-vaisselle</t>
    </r>
  </si>
  <si>
    <r>
      <rPr>
        <b/>
        <sz val="12"/>
        <color theme="1"/>
        <rFont val="Arial"/>
        <family val="2"/>
      </rPr>
      <t xml:space="preserve">Cloche de cuisson rectangulaire pour plancha - CR3158                                                                                </t>
    </r>
    <r>
      <rPr>
        <sz val="12"/>
        <color theme="1"/>
        <rFont val="Arial"/>
        <family val="2"/>
      </rPr>
      <t xml:space="preserve"> 
Idéale pour cuire à l'étouffée et maintenir au chaud
Inox - Qualité alimentaire
Event vapeur réglable
Poignée froide
Compatibilité grille de repos
Résiste au lave-vaisselle</t>
    </r>
  </si>
  <si>
    <r>
      <rPr>
        <b/>
        <sz val="12"/>
        <color theme="1"/>
        <rFont val="Arial"/>
        <family val="2"/>
      </rPr>
      <t xml:space="preserve">Pelle à moules - PLM12058                                                                                     </t>
    </r>
    <r>
      <rPr>
        <sz val="12"/>
        <color theme="1"/>
        <rFont val="Arial"/>
        <family val="2"/>
      </rPr>
      <t xml:space="preserve"> 
Idéale pour manipuler et servir les moules
Inox souple - Qualité alimentaire
1 litre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</si>
  <si>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Ciseaux culinaire - CC8058                                                                                             </t>
    </r>
    <r>
      <rPr>
        <sz val="12"/>
        <color theme="1"/>
        <rFont val="Arial"/>
        <family val="2"/>
      </rPr>
      <t xml:space="preserve"> 
Idéale pour ciseler les aromatiques
Inox souple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</si>
  <si>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PInce large - PL8558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
Idéale pour manipuler les aliments
Inox souple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</si>
  <si>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Pince fine - PF0458                                                           </t>
    </r>
    <r>
      <rPr>
        <sz val="12"/>
        <color theme="1"/>
        <rFont val="Arial"/>
        <family val="2"/>
      </rPr>
      <t xml:space="preserve"> 
Idéale pour manipuler les aliments fragiles
Inox souple - Qualité alimentaire
Manche coudé anti-dérapant avec rivets tout inox
Système d'accroche par suspension
Coloris bleu navy
Résiste au lave-vaisselle</t>
    </r>
  </si>
  <si>
    <r>
      <rPr>
        <b/>
        <sz val="12"/>
        <color theme="1"/>
        <rFont val="Arial"/>
        <family val="2"/>
      </rPr>
      <t xml:space="preserve">Spatule à crêpes coudée - SPF25058                                                            </t>
    </r>
    <r>
      <rPr>
        <sz val="12"/>
        <color theme="1"/>
        <rFont val="Arial"/>
        <family val="2"/>
      </rPr>
      <t xml:space="preserve"> 
Idéale pour le service sans matières grasses
Inox souple - Qualité alimentaire
Manche coudé anti-dérapant avec rivets tout inox
Système d'accroche par suspension
Manche coloris bleu navy
Résiste au lave-vaisselle</t>
    </r>
  </si>
  <si>
    <r>
      <rPr>
        <b/>
        <sz val="12"/>
        <color theme="1"/>
        <rFont val="Arial"/>
        <family val="2"/>
      </rPr>
      <t xml:space="preserve">Spatule ajourée coudée - SPA12058                                                            </t>
    </r>
    <r>
      <rPr>
        <sz val="12"/>
        <color theme="1"/>
        <rFont val="Arial"/>
        <family val="2"/>
      </rPr>
      <t xml:space="preserve"> 
Idéale pour la coupe et le service
Inox souple - Qualité alimentaire
Bord coupant
Manche coudé anti-dérapant avec rivets tout inox
Système d'accroche par suspension
Manche coloris bleu navy
Résiste au lave-vaisselle</t>
    </r>
  </si>
  <si>
    <r>
      <rPr>
        <b/>
        <sz val="12"/>
        <color theme="1"/>
        <rFont val="Arial"/>
        <family val="2"/>
      </rPr>
      <t xml:space="preserve">Spatule coupante coudée - SPC1258                                                           </t>
    </r>
    <r>
      <rPr>
        <sz val="12"/>
        <color theme="1"/>
        <rFont val="Arial"/>
        <family val="2"/>
      </rPr>
      <t xml:space="preserve"> 
Idéale pour la coupe et le service
Inox souple - Qualité alimentaire
Bord coupant
Manche coudé anti-dérapant avec rivets tout inox
Système d'accroche par suspension
Manche coloris bleu navy
Résiste au lave-vaisselle</t>
    </r>
  </si>
  <si>
    <r>
      <rPr>
        <b/>
        <sz val="12"/>
        <color theme="1"/>
        <rFont val="Arial"/>
        <family val="2"/>
      </rPr>
      <t xml:space="preserve">Spatule longue coudée - SP18058                                                           </t>
    </r>
    <r>
      <rPr>
        <sz val="12"/>
        <color theme="1"/>
        <rFont val="Arial"/>
        <family val="2"/>
      </rPr>
      <t xml:space="preserve"> 
Idéale pour cuisiner                                                                                                                                                                                 Inox souple - Qualité alimentaire
Manche coudé anti-dérapant avec rivets tout inox
Système d'accroche par suspension
Manche coloris bleu navy
Résiste au lave-vaisselle</t>
    </r>
  </si>
  <si>
    <r>
      <rPr>
        <b/>
        <sz val="12"/>
        <color theme="1"/>
        <rFont val="Arial"/>
        <family val="2"/>
      </rPr>
      <t xml:space="preserve">Spatule large coudée - SP12058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
Indispensable pour cuisiner et nettoyer la plaque
Inox souple - Qualité alimentaire
Manche coudé anti-dérapant avec rivets tout inox
Système d'accroche par suspension
Manche coloris bleu navy
Résiste au lave-vaisselle</t>
    </r>
  </si>
  <si>
    <r>
      <rPr>
        <b/>
        <sz val="12"/>
        <color theme="1"/>
        <rFont val="Arial"/>
        <family val="2"/>
      </rPr>
      <t xml:space="preserve">Plancha cleaner - PMC300                                                                                                 </t>
    </r>
    <r>
      <rPr>
        <sz val="12"/>
        <color theme="1"/>
        <rFont val="Arial"/>
        <family val="2"/>
      </rPr>
      <t xml:space="preserve"> 
Nettoie et dégraisse la plaque
100% naturel - à base d'argile
Éponge en mousse
Biodégradable</t>
    </r>
  </si>
  <si>
    <r>
      <rPr>
        <b/>
        <sz val="12"/>
        <color theme="1"/>
        <rFont val="Arial"/>
        <family val="2"/>
      </rPr>
      <t xml:space="preserve">Support boules inox - SBI58                                                                                            </t>
    </r>
    <r>
      <rPr>
        <sz val="12"/>
        <color theme="1"/>
        <rFont val="Arial"/>
        <family val="2"/>
      </rPr>
      <t xml:space="preserve"> 
Indispensable pour nettoyer la plaque
Poignée avec réservoir eau
3 boules inox compatibles lave-vaisselle
Ne raye pas la plaque en fonte</t>
    </r>
  </si>
  <si>
    <r>
      <rPr>
        <b/>
        <sz val="12"/>
        <color theme="1"/>
        <rFont val="Arial"/>
        <family val="2"/>
      </rPr>
      <t xml:space="preserve">Spray nettoyant - NP250                                                                         </t>
    </r>
    <r>
      <rPr>
        <sz val="12"/>
        <color theme="1"/>
        <rFont val="Arial"/>
        <family val="2"/>
      </rPr>
      <t xml:space="preserve"> 
Spray nettoyant émail
Elimine les résidus sur l'émail de la plaque
Certifié contact alimentaire
Biodégradable</t>
    </r>
  </si>
  <si>
    <r>
      <rPr>
        <b/>
        <sz val="12"/>
        <color theme="1"/>
        <rFont val="Arial"/>
        <family val="2"/>
      </rPr>
      <t xml:space="preserve">Kit 4 boules inox - KBI14                                                                            </t>
    </r>
    <r>
      <rPr>
        <sz val="12"/>
        <color theme="1"/>
        <rFont val="Arial"/>
        <family val="2"/>
      </rPr>
      <t xml:space="preserve"> 
Indispensable pour nettoyer la plaque
Inox compatibles lave-vaisselle
Ne raye pas la plaque en fonte</t>
    </r>
  </si>
  <si>
    <r>
      <rPr>
        <b/>
        <sz val="12"/>
        <color theme="1"/>
        <rFont val="Arial"/>
        <family val="2"/>
      </rPr>
      <t xml:space="preserve">Combo FUSION 60 Gris Cargo &amp; Noir - 6/8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Fusion 60 encastrée
Chariot en acier galvanisé thermolaqué - Coloris gris cargo
1 porte noire
2 roues tout terrain
2 roues pivotantes à frein
2 tablettes rabattables
1 porte-épices    </t>
    </r>
  </si>
  <si>
    <r>
      <rPr>
        <b/>
        <sz val="12"/>
        <color theme="1"/>
        <rFont val="Arial"/>
        <family val="2"/>
      </rPr>
      <t xml:space="preserve">Couvercle FUSION 60 Noir - CPX60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de protection et de maintien au chaud
Acier galvanisé thermolaqué coloris noir
Poignée isolante aluminium
Compatibilité : plancha Fusion 60</t>
    </r>
  </si>
  <si>
    <r>
      <rPr>
        <b/>
        <sz val="12"/>
        <color theme="1"/>
        <rFont val="Arial"/>
        <family val="2"/>
      </rPr>
      <t xml:space="preserve">Couvercle FUSION 60 Noir - CPX60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de protection et de maintien au chaud
Acier galvanisé thermolaqué coloris noir
Poignée isolante aluminium
Compatibilité : plancha Fusion 60</t>
    </r>
  </si>
  <si>
    <r>
      <rPr>
        <b/>
        <sz val="12"/>
        <color theme="1"/>
        <rFont val="Arial"/>
        <family val="2"/>
      </rPr>
      <t xml:space="preserve">Couvercle FUSION 75 Noir - CPX75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de protection et de maintien au chaud
Acier galvanisé thermolaqué coloris noir
Poignée isolante aluminium
Compatibilité : plancha Fusion 75</t>
    </r>
  </si>
  <si>
    <r>
      <rPr>
        <b/>
        <sz val="12"/>
        <color theme="1"/>
        <rFont val="Arial"/>
        <family val="2"/>
      </rPr>
      <t xml:space="preserve">Housse de protection HCI065 pour combo FUSION 60                                                                                                            </t>
    </r>
    <r>
      <rPr>
        <sz val="12"/>
        <color theme="1"/>
        <rFont val="Arial"/>
        <family val="2"/>
      </rPr>
      <t>Housse de protection chariot et meuble de 50 à 65
Toile déperlante noire
Système pop-up anti-flaque
Cordon de maintien
Compatibilité: Combo Initial 50 et 65 - Combo Fusion 60 - Combo Enosign 65 et desserte Felix - Modulo 60</t>
    </r>
  </si>
  <si>
    <r>
      <rPr>
        <b/>
        <sz val="12"/>
        <color theme="1"/>
        <rFont val="Arial"/>
        <family val="2"/>
      </rPr>
      <t xml:space="preserve">Housse de protection HCI085 pour combo FUSION 75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Housse de protection chariot et meuble de 75 à 80
Toile déperlante noire
Système pop-up anti-flaque
Cordon de maintien
Compatibilité: chariot Achille - Émile - Mobilot - Combo Fusion 75 - Combo Enosign 80</t>
    </r>
  </si>
  <si>
    <r>
      <rPr>
        <b/>
        <sz val="12"/>
        <color theme="1"/>
        <rFont val="Arial"/>
        <family val="2"/>
      </rPr>
      <t xml:space="preserve">Combo FUSION 75 Gris Cargo &amp; Noir - 8/12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Fusion 75 encastrée sur chariot
Châssis acier galvanisé - Coloris gris cargo
1 porte acier galvanisé noire
1 étagère porte-épices
2 tablettes rabattables
2 roues tout terrain
2 roues pivotantes à frein                                   </t>
    </r>
  </si>
  <si>
    <r>
      <rPr>
        <b/>
        <sz val="12"/>
        <color theme="1"/>
        <rFont val="Arial"/>
        <family val="2"/>
      </rPr>
      <t xml:space="preserve">Combo FUSION 75 Noir &amp; Inox - 8/12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Fusion 75 encastrée sur chariot
Châssis inox de qualité marine
1 porte acier galvanisé noire
1 étagère porte-épices
2 tablettes rabattables
2 roues tout terrain
2 roues pivotantes à frein                                        </t>
    </r>
  </si>
  <si>
    <r>
      <rPr>
        <b/>
        <sz val="12"/>
        <color theme="1"/>
        <rFont val="Arial"/>
        <family val="2"/>
      </rPr>
      <t xml:space="preserve">Combo FUSION 60 Noir &amp; Inox - 6/8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Fusion 60 encastraée sur chariot
Châssis inox de qualité marine
1 porte acier galvanisé noire
1 étagère porte-épices
2 tablettes rabattables
2 roues tout terrain
2 roues pivotantes à frein                                                                                                                                                                                           1 porte-épices                                      </t>
    </r>
  </si>
  <si>
    <r>
      <rPr>
        <b/>
        <sz val="12"/>
        <color theme="1"/>
        <rFont val="Arial"/>
        <family val="2"/>
      </rPr>
      <t xml:space="preserve">Combo ENOSIGN 65 Inox - 6/8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Enosign 65 encastrée sur chariot
Chariot inox de qualité marine
1 porte
2 tablettes coulissantes
2 roues tout terrain
2 roues pivotantes à frein
Couvercle extra plat avec charnières à frein inclus                                 </t>
    </r>
  </si>
  <si>
    <r>
      <rPr>
        <b/>
        <sz val="12"/>
        <color theme="1"/>
        <rFont val="Arial"/>
        <family val="2"/>
      </rPr>
      <t xml:space="preserve">Combo ENOSIGN 65 Inox &amp; Noir - 6/8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Enosign 65 encastrée sur chariot
Chariot inox de qualité marine et acier galvanisé noir
1 porte
2 tablettes coulissantes
2 roues tout terrain
2 roues pivotantes à frein                                                                                                                                     Couvercle extra plat avec charnières à frein inclus                                </t>
    </r>
  </si>
  <si>
    <r>
      <rPr>
        <b/>
        <sz val="12"/>
        <color theme="1"/>
        <rFont val="Arial"/>
        <family val="2"/>
      </rPr>
      <t xml:space="preserve">Combo ENOSIGN 65 Bleu Navy - 6/8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Enosign 65 encastrée sur chariot
Chariot acier galvanisé - Finition thermolaquée - Coloris bleu navy
1 porte
2 tablettes coulissantes
2 roues tout terrain
2 roues pivotantes à frein
Couvercle extra plat avec charnières à frein inclus                                 </t>
    </r>
  </si>
  <si>
    <r>
      <rPr>
        <b/>
        <sz val="12"/>
        <color theme="1"/>
        <rFont val="Arial"/>
        <family val="2"/>
      </rPr>
      <t xml:space="preserve">Combo ENOSIGN 80 Inox &amp; Noir - 8/12 personnes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Enosign 80 encastrée sur chariot
Chariot inox de qualité marine et acier galvanisé noir
1 porte
2 tablettes coulissantes
2 roues tout terrain
2 roues pivotantes à frein                                                                                                                                     Couvercle extra plat avec charnières à frein inclus                                </t>
    </r>
  </si>
  <si>
    <r>
      <rPr>
        <b/>
        <sz val="12"/>
        <color theme="1"/>
        <rFont val="Arial"/>
        <family val="2"/>
      </rPr>
      <t xml:space="preserve">Combo ENOSIGN 80 Bleu Navy - 8/12 personnes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Enosign 80 encastrée sur chariot
Chariot acier galvanisé - Finition thermolaquée - Coloris bleu navy
1 porte
2 tablettes coulissantes
2 roues tout terrain
2 roues pivotantes à frein
Couvercle extra plat avec charnières à frein inclus                                 </t>
    </r>
  </si>
  <si>
    <r>
      <rPr>
        <b/>
        <sz val="12"/>
        <color theme="1"/>
        <rFont val="Arial"/>
        <family val="2"/>
      </rPr>
      <t xml:space="preserve">Combo ENOSIGN 80 Inox - 8/12 personnes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 xml:space="preserve">
Plancha gaz Enosign 80 encastrée sur chariot
Chariot inox de qualité marine
1 porte
2 tablettes coulissantes
2 roues tout terrain
2 roues pivotantes à frein
Couvercle extra plat avec charnières à frein inclus                                 </t>
    </r>
  </si>
  <si>
    <t>ENO - Combos FUSION au gaz</t>
  </si>
  <si>
    <t>ENO - Planchas FUSION au gaz</t>
  </si>
  <si>
    <t>ENO - Combos ENOSIGN au gaz</t>
  </si>
  <si>
    <t>ENO - Planchas ENOSIGN au gaz</t>
  </si>
  <si>
    <r>
      <rPr>
        <b/>
        <sz val="12"/>
        <color theme="1"/>
        <rFont val="Arial"/>
        <family val="2"/>
      </rPr>
      <t xml:space="preserve">Livre de recettes - LPS080                                                                                            </t>
    </r>
    <r>
      <rPr>
        <sz val="12"/>
        <color theme="1"/>
        <rFont val="Arial"/>
        <family val="2"/>
      </rPr>
      <t xml:space="preserve"> 
Livre de recettes "Cuisiner à la plancha toute l'année"
80 recettes faciles à réaliser
207 pages
Éditions Solar</t>
    </r>
  </si>
  <si>
    <r>
      <rPr>
        <b/>
        <sz val="12"/>
        <color theme="1"/>
        <rFont val="Arial"/>
        <family val="2"/>
      </rPr>
      <t xml:space="preserve">Tablier Bleu Navy - TPM 58                                                                                     </t>
    </r>
    <r>
      <rPr>
        <sz val="12"/>
        <color theme="1"/>
        <rFont val="Arial"/>
        <family val="2"/>
      </rPr>
      <t xml:space="preserve"> 
Coton coloris bleu navy
Boucle de réglage en métal
Sangle en tissu enduit
Poche 2 compartiments
Taille unique</t>
    </r>
  </si>
  <si>
    <r>
      <rPr>
        <b/>
        <sz val="12"/>
        <color theme="1"/>
        <rFont val="Arial"/>
        <family val="2"/>
      </rPr>
      <t xml:space="preserve">Tapis de protection - TPI12058                                                                            </t>
    </r>
    <r>
      <rPr>
        <sz val="12"/>
        <color theme="1"/>
        <rFont val="Arial"/>
        <family val="2"/>
      </rPr>
      <t xml:space="preserve"> 
Tapis de protection pour sol devant plancha
Efficace pour protéger son sol
Texylène anthracite avec biais de finition
Imperméable aux tâches de graisse
Bandes de mousse adhésives anti-dérapantes au verso
Lavable à l'eau savonneuse</t>
    </r>
  </si>
  <si>
    <r>
      <rPr>
        <b/>
        <sz val="12"/>
        <color theme="1"/>
        <rFont val="Arial"/>
        <family val="2"/>
      </rPr>
      <t xml:space="preserve">Couvercle ENOSIGN 65 Inox                       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Inox de qualité marine
Extra-plat
Poignée isolante aluminium
Fermeture douce
Charnières à frein
Compatibilité : plancha Enosign 65</t>
    </r>
  </si>
  <si>
    <r>
      <rPr>
        <b/>
        <sz val="12"/>
        <color theme="1"/>
        <rFont val="Arial"/>
        <family val="2"/>
      </rPr>
      <t xml:space="preserve">Couvercle ENOSIGN 80 Inox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Couvercle protecteur et de maintien au chaud
Inox de qualité marine
Extra-plat
Poignée isolante aluminium
Fermeture douce
Charnières à frein
Compatibilité : plancha Enosign 80</t>
    </r>
  </si>
  <si>
    <r>
      <rPr>
        <b/>
        <sz val="12"/>
        <color theme="1"/>
        <rFont val="Arial"/>
        <family val="2"/>
      </rPr>
      <t xml:space="preserve">Raccord Flexigaz Inox - 1m        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Tuyau flexible en inox
Pour raccorder la bouteille de gaz à la plancha
Se visse
Longueur 1 m
Durée de vie illimitée
Compatibilité butane et propane
Intérieur/Extérieur</t>
    </r>
  </si>
  <si>
    <r>
      <rPr>
        <b/>
        <sz val="12"/>
        <color theme="1"/>
        <rFont val="Arial"/>
        <family val="2"/>
      </rPr>
      <t xml:space="preserve">Raccord Flexigaz Inox - 1,5 m                                                                                                                                                                  </t>
    </r>
    <r>
      <rPr>
        <sz val="12"/>
        <color theme="1"/>
        <rFont val="Arial"/>
        <family val="2"/>
      </rPr>
      <t>Tuyau flexible en inox
Pour raccorder la bouteille de gaz à la plancha
Se visse
Longueur 1,5 m
Durée de vie illimitée
Compatibilité butane et propane
Intérieur/Extérieur</t>
    </r>
  </si>
  <si>
    <t>€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</si>
</sst>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"/>
    <numFmt numFmtId="165" formatCode="#,##0.00\ &quot;€&quot;"/>
    <numFmt numFmtId="166" formatCode="0#&quot; &quot;##&quot; &quot;##&quot; &quot;##&quot; &quot;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4"/>
      <name val="Arial"/>
      <family val="2"/>
    </font>
    <font>
      <sz val="16"/>
      <color theme="0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</font>
    <font>
      <b/>
      <sz val="18"/>
      <color theme="1"/>
      <name val="Calibri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8"/>
      <color rgb="FF0070C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3" fillId="0" borderId="0" xfId="0" applyFont="1"/>
    <xf numFmtId="165" fontId="4" fillId="2" borderId="2" xfId="0" applyNumberFormat="1" applyFont="1" applyFill="1" applyBorder="1" applyAlignment="1">
      <alignment vertical="center" wrapText="1"/>
    </xf>
    <xf numFmtId="0" fontId="4" fillId="2" borderId="9" xfId="0" applyFont="1" applyFill="1" applyBorder="1"/>
    <xf numFmtId="0" fontId="6" fillId="0" borderId="0" xfId="0" applyFont="1"/>
    <xf numFmtId="0" fontId="14" fillId="0" borderId="0" xfId="0" applyFont="1"/>
    <xf numFmtId="0" fontId="15" fillId="0" borderId="0" xfId="1" applyFont="1"/>
    <xf numFmtId="0" fontId="16" fillId="0" borderId="0" xfId="0" applyFont="1"/>
    <xf numFmtId="0" fontId="17" fillId="0" borderId="0" xfId="0" applyFont="1"/>
    <xf numFmtId="165" fontId="4" fillId="0" borderId="13" xfId="0" applyNumberFormat="1" applyFont="1" applyBorder="1" applyAlignment="1">
      <alignment horizontal="right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4" fillId="2" borderId="0" xfId="0" applyFont="1" applyFill="1"/>
    <xf numFmtId="0" fontId="10" fillId="0" borderId="0" xfId="0" applyFont="1"/>
    <xf numFmtId="0" fontId="17" fillId="2" borderId="0" xfId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0" xfId="0" applyNumberFormat="1" applyFont="1"/>
    <xf numFmtId="165" fontId="9" fillId="7" borderId="1" xfId="0" applyNumberFormat="1" applyFont="1" applyFill="1" applyBorder="1" applyAlignment="1">
      <alignment vertical="center" wrapText="1"/>
    </xf>
    <xf numFmtId="165" fontId="9" fillId="7" borderId="18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4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2" fillId="0" borderId="28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29" xfId="0" applyFont="1" applyBorder="1" applyAlignment="1">
      <alignment horizontal="left" vertical="top" wrapText="1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23" fillId="0" borderId="1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4" fillId="0" borderId="31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13" fillId="0" borderId="19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/>
    </xf>
    <xf numFmtId="166" fontId="17" fillId="3" borderId="3" xfId="0" applyNumberFormat="1" applyFont="1" applyFill="1" applyBorder="1" applyAlignment="1" applyProtection="1">
      <alignment horizontal="left"/>
      <protection locked="0"/>
    </xf>
    <xf numFmtId="166" fontId="17" fillId="3" borderId="11" xfId="0" applyNumberFormat="1" applyFont="1" applyFill="1" applyBorder="1" applyAlignment="1" applyProtection="1">
      <alignment horizontal="left"/>
      <protection locked="0"/>
    </xf>
    <xf numFmtId="166" fontId="17" fillId="3" borderId="4" xfId="0" applyNumberFormat="1" applyFont="1" applyFill="1" applyBorder="1" applyAlignment="1" applyProtection="1">
      <alignment horizontal="left"/>
      <protection locked="0"/>
    </xf>
    <xf numFmtId="0" fontId="17" fillId="3" borderId="8" xfId="0" applyFont="1" applyFill="1" applyBorder="1" applyAlignment="1" applyProtection="1">
      <alignment horizontal="left"/>
      <protection locked="0"/>
    </xf>
    <xf numFmtId="0" fontId="17" fillId="3" borderId="9" xfId="0" applyFont="1" applyFill="1" applyBorder="1" applyAlignment="1" applyProtection="1">
      <alignment horizontal="left"/>
      <protection locked="0"/>
    </xf>
    <xf numFmtId="0" fontId="17" fillId="3" borderId="10" xfId="0" applyFont="1" applyFill="1" applyBorder="1" applyAlignment="1" applyProtection="1">
      <alignment horizontal="left"/>
      <protection locked="0"/>
    </xf>
    <xf numFmtId="0" fontId="17" fillId="3" borderId="6" xfId="0" applyFont="1" applyFill="1" applyBorder="1" applyAlignment="1" applyProtection="1">
      <alignment horizontal="left"/>
      <protection locked="0"/>
    </xf>
    <xf numFmtId="0" fontId="17" fillId="3" borderId="0" xfId="0" applyFont="1" applyFill="1" applyAlignment="1" applyProtection="1">
      <alignment horizontal="left"/>
      <protection locked="0"/>
    </xf>
    <xf numFmtId="0" fontId="17" fillId="3" borderId="7" xfId="0" applyFont="1" applyFill="1" applyBorder="1" applyAlignment="1" applyProtection="1">
      <alignment horizontal="left"/>
      <protection locked="0"/>
    </xf>
    <xf numFmtId="0" fontId="17" fillId="2" borderId="0" xfId="0" applyFont="1" applyFill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4" borderId="20" xfId="0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12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g"/><Relationship Id="rId2" Type="http://schemas.openxmlformats.org/officeDocument/2006/relationships/image" Target="../media/image63.png"/><Relationship Id="rId1" Type="http://schemas.openxmlformats.org/officeDocument/2006/relationships/image" Target="../media/image62.jpeg"/><Relationship Id="rId5" Type="http://schemas.openxmlformats.org/officeDocument/2006/relationships/image" Target="../media/image66.jpg"/><Relationship Id="rId4" Type="http://schemas.openxmlformats.org/officeDocument/2006/relationships/image" Target="../media/image6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311974</xdr:colOff>
      <xdr:row>5</xdr:row>
      <xdr:rowOff>233680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66E93B-FB1A-48D0-9CEC-3A8E6A405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9849" cy="1129030"/>
        </a:xfrm>
        <a:prstGeom prst="rect">
          <a:avLst/>
        </a:prstGeom>
      </xdr:spPr>
    </xdr:pic>
    <xdr:clientData/>
  </xdr:twoCellAnchor>
  <xdr:twoCellAnchor editAs="oneCell">
    <xdr:from>
      <xdr:col>2</xdr:col>
      <xdr:colOff>495299</xdr:colOff>
      <xdr:row>0</xdr:row>
      <xdr:rowOff>0</xdr:rowOff>
    </xdr:from>
    <xdr:to>
      <xdr:col>4</xdr:col>
      <xdr:colOff>0</xdr:colOff>
      <xdr:row>5</xdr:row>
      <xdr:rowOff>210027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ACE66EB-0E12-F953-9DA4-015A6D6DB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99" y="0"/>
          <a:ext cx="2044701" cy="109902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138</xdr:row>
      <xdr:rowOff>38100</xdr:rowOff>
    </xdr:from>
    <xdr:to>
      <xdr:col>10</xdr:col>
      <xdr:colOff>990600</xdr:colOff>
      <xdr:row>244</xdr:row>
      <xdr:rowOff>25400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3139A85-DB77-2CD5-1FE9-640034D8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13347500"/>
          <a:ext cx="11366500" cy="188341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245</xdr:row>
      <xdr:rowOff>12700</xdr:rowOff>
    </xdr:from>
    <xdr:to>
      <xdr:col>10</xdr:col>
      <xdr:colOff>977900</xdr:colOff>
      <xdr:row>351</xdr:row>
      <xdr:rowOff>76200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B0D78AF-8FCC-F352-5F80-1834B597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32346700"/>
          <a:ext cx="11417300" cy="18910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352</xdr:row>
      <xdr:rowOff>50799</xdr:rowOff>
    </xdr:from>
    <xdr:to>
      <xdr:col>10</xdr:col>
      <xdr:colOff>990600</xdr:colOff>
      <xdr:row>458</xdr:row>
      <xdr:rowOff>76200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1F2E6CB-EFAD-9A17-FE2A-24DD76D28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409399"/>
          <a:ext cx="11442700" cy="188722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aume/Desktop/Piscines%20Marinal/PRO/Factures/TRAM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Y/Documents/BEAUTY%20POOLS/Achats/KEPS/CALCUL%20PISCINE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naliser votre facture"/>
      <sheetName val="Suivi"/>
      <sheetName val="Clients"/>
      <sheetName val="GEODIS"/>
      <sheetName val="Produits"/>
      <sheetName val="DEVIS"/>
      <sheetName val="Bleu Azur 02-12-19"/>
      <sheetName val="Bleu Azur 02-12-19 (2)"/>
      <sheetName val="Bleu Azur 02-12-19 (3)"/>
      <sheetName val="Brettes Paysages 30-11-19 - GIL"/>
      <sheetName val="Brettes Paysages 30-11-19 - LEB"/>
      <sheetName val="Touservices Piscines 11x3 03-12"/>
      <sheetName val="Touservices Piscines 7,2x4,1"/>
      <sheetName val="APS Tahiti - 6x3"/>
      <sheetName val="Gilli Construction 8x4"/>
      <sheetName val="Gilli Construction 19x3"/>
      <sheetName val="YC Piscines - Templier"/>
      <sheetName val="YC Piscines - Krai"/>
      <sheetName val="YC Piscines - Vieillie"/>
      <sheetName val="Adonis - Durand"/>
      <sheetName val="Aqua Garden - El Fathi"/>
      <sheetName val="Aqua Garden - El Fathi (2)"/>
      <sheetName val="QUALIGO - Moulin"/>
      <sheetName val="TREMPADOU - 1ere"/>
      <sheetName val="PM Ndf - Blaviez"/>
      <sheetName val="PAS - Soubrouillard"/>
      <sheetName val="PAS - Kels"/>
      <sheetName val="360 - Martinez"/>
      <sheetName val="AGR - 4x2.5"/>
      <sheetName val="AGR - 6x3"/>
      <sheetName val="AGR - 7x3.5"/>
      <sheetName val="AGR - 8x4"/>
      <sheetName val="AGR - 9x4"/>
      <sheetName val="AGR - 10x2.5"/>
      <sheetName val="AGR - 10x5"/>
      <sheetName val="AGR - 12x3.5"/>
      <sheetName val="AGR - 12x6"/>
      <sheetName val="AGR - 12x6 + volet"/>
      <sheetName val="360 - Miranda"/>
      <sheetName val="Adonis - ACQUAVIVA"/>
      <sheetName val="Actuel - Robert"/>
      <sheetName val="Actuel - Guizart"/>
      <sheetName val="Touservices - 9x4"/>
      <sheetName val="360 - 8x4 - Bonabesse"/>
      <sheetName val="360 - 8x4 - Kemmat"/>
      <sheetName val="Clean - Cegalerba"/>
      <sheetName val="Adonis - Suther"/>
      <sheetName val="360 - Corre"/>
      <sheetName val="Everblue"/>
      <sheetName val="360 - Chambeu"/>
      <sheetName val="TSP - 13x6"/>
      <sheetName val="Leandri - 12x3"/>
      <sheetName val="Leandri - 12x3.5"/>
      <sheetName val="Everblue - Perret"/>
      <sheetName val="Actuel piscines - ref"/>
      <sheetName val="ADONIS - Evrard"/>
      <sheetName val="Marinal NDF - Ducrocq"/>
      <sheetName val="Actuel piscines - Normand"/>
      <sheetName val="360 - CELENTANO"/>
      <sheetName val="APS - Pifao"/>
      <sheetName val="APS - Maetz"/>
      <sheetName val="TSP - 18x3"/>
      <sheetName val="Patte - 4x4 "/>
      <sheetName val="GAIUS - 12x2"/>
      <sheetName val="Sud Est Piscines"/>
      <sheetName val="Bleu Azur - 7x2.5"/>
      <sheetName val="360 - Pierrel"/>
      <sheetName val="DEVIS RF"/>
      <sheetName val="360 - Wallez"/>
      <sheetName val="360 - SAVONNET"/>
      <sheetName val="360 - PECHBONNIEU"/>
      <sheetName val="360 - LABEDAN"/>
      <sheetName val="360 - DELBECQUE"/>
      <sheetName val="PISCINE et SPA - HUBMANN"/>
      <sheetName val="PISCINE et SPA - FLEURY"/>
      <sheetName val="PONCIN-BALARD"/>
      <sheetName val="PISCINES MARINAL NDF"/>
      <sheetName val="360 - ACQUIER"/>
      <sheetName val="360 - MARTY"/>
      <sheetName val="PISCINES MARIANL NDF - DASSONVI"/>
      <sheetName val="Patientez un instant..."/>
      <sheetName val="TemplateInformation"/>
      <sheetName val="Macros"/>
      <sheetName val="ATW"/>
      <sheetName val="Verrouiller"/>
      <sheetName val="TRAME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FACTURATION</v>
          </cell>
        </row>
        <row r="2">
          <cell r="A2" t="str">
            <v>NOM</v>
          </cell>
        </row>
        <row r="3">
          <cell r="A3" t="str">
            <v>ADONIS PISCINES</v>
          </cell>
        </row>
        <row r="4">
          <cell r="A4" t="str">
            <v>BLEU AZUR - DIMALINE</v>
          </cell>
        </row>
        <row r="5">
          <cell r="A5" t="str">
            <v>ACTUEL PISCINES</v>
          </cell>
        </row>
        <row r="6">
          <cell r="A6" t="str">
            <v>PISCINES 360</v>
          </cell>
        </row>
        <row r="7">
          <cell r="A7" t="str">
            <v>BRETTES PAYSAGES</v>
          </cell>
        </row>
        <row r="8">
          <cell r="A8" t="str">
            <v>TOUSERVICES PISCINES</v>
          </cell>
        </row>
        <row r="9">
          <cell r="A9" t="str">
            <v>PISCINES MARINAL NORD DE France</v>
          </cell>
        </row>
        <row r="10">
          <cell r="A10" t="str">
            <v>PISCINES AMENAGEMENTS DU SUD</v>
          </cell>
        </row>
        <row r="11">
          <cell r="A11" t="str">
            <v>SAS QUALIGO</v>
          </cell>
        </row>
        <row r="12">
          <cell r="A12" t="str">
            <v>MGV PISCINES BETON</v>
          </cell>
        </row>
        <row r="13">
          <cell r="A13" t="str">
            <v>YC PISCINES</v>
          </cell>
        </row>
        <row r="14">
          <cell r="A14" t="str">
            <v>SARL APS</v>
          </cell>
        </row>
        <row r="15">
          <cell r="A15" t="str">
            <v>GILLI CONSTRUCTION</v>
          </cell>
        </row>
        <row r="16">
          <cell r="A16" t="str">
            <v>SAS AQUA GARDEN</v>
          </cell>
        </row>
        <row r="17">
          <cell r="A17" t="str">
            <v>TREMPADOU SERVICES</v>
          </cell>
        </row>
        <row r="18">
          <cell r="A18" t="str">
            <v>AGR</v>
          </cell>
        </row>
        <row r="19">
          <cell r="A19" t="str">
            <v>CLEAN PISCINES AQUITAINE</v>
          </cell>
        </row>
        <row r="20">
          <cell r="A20" t="str">
            <v>EVERBLUE PMA</v>
          </cell>
        </row>
        <row r="21">
          <cell r="A21" t="str">
            <v>ALTUS</v>
          </cell>
        </row>
        <row r="22">
          <cell r="A22" t="str">
            <v>PATTE FREDERIC</v>
          </cell>
        </row>
        <row r="23">
          <cell r="A23" t="str">
            <v>GAIUS AQUA TERRA</v>
          </cell>
        </row>
        <row r="24">
          <cell r="A24" t="str">
            <v>SUD EST PISCINES</v>
          </cell>
        </row>
        <row r="25">
          <cell r="A25" t="str">
            <v>Piscine et Spa SA</v>
          </cell>
        </row>
      </sheetData>
      <sheetData sheetId="4" refreshError="1"/>
      <sheetData sheetId="5">
        <row r="3">
          <cell r="B3" t="str">
            <v>panneau(x) FC 130/120 x 90</v>
          </cell>
        </row>
        <row r="4">
          <cell r="B4" t="str">
            <v>panneau(x) FC 130/120 x 70</v>
          </cell>
        </row>
        <row r="5">
          <cell r="B5" t="str">
            <v>panneau(x) FC 130/120 x 50</v>
          </cell>
        </row>
        <row r="6">
          <cell r="B6" t="str">
            <v>panneau(x) FC 130/120 x 30</v>
          </cell>
        </row>
        <row r="8">
          <cell r="B8" t="str">
            <v>panneau(x) FC 160/150 x 70</v>
          </cell>
        </row>
        <row r="9">
          <cell r="B9" t="str">
            <v>panneau(x) FC 160/150 x 50</v>
          </cell>
        </row>
        <row r="10">
          <cell r="B10" t="str">
            <v>panneau(x) C 120/110 x 90</v>
          </cell>
        </row>
        <row r="11">
          <cell r="B11" t="str">
            <v>panneau(x) C 120/110 x 50</v>
          </cell>
        </row>
        <row r="13">
          <cell r="B13" t="str">
            <v>panneau(x) C 160/150 x 90</v>
          </cell>
        </row>
        <row r="14">
          <cell r="B14" t="str">
            <v>panneau(x) C 160/150 x 50</v>
          </cell>
        </row>
        <row r="16">
          <cell r="B16" t="str">
            <v>panneau(x) C 200/190 x 90</v>
          </cell>
        </row>
        <row r="17">
          <cell r="B17" t="str">
            <v>panneau(x) C 200/190 x 50</v>
          </cell>
        </row>
        <row r="18">
          <cell r="B18" t="str">
            <v>Panneau(x) simple(s) 180x50</v>
          </cell>
        </row>
        <row r="19">
          <cell r="B19" t="str">
            <v>Angle(s) 120 - 16</v>
          </cell>
        </row>
        <row r="20">
          <cell r="B20" t="str">
            <v>Angle(s) 160 - 16</v>
          </cell>
        </row>
        <row r="21">
          <cell r="B21" t="str">
            <v>Angle(s) 200 - 16</v>
          </cell>
        </row>
        <row r="22">
          <cell r="B22" t="str">
            <v>Angle(s) 120 - 20</v>
          </cell>
        </row>
        <row r="23">
          <cell r="B23" t="str">
            <v>Angle(s) 160 - 20</v>
          </cell>
        </row>
        <row r="24">
          <cell r="B24" t="str">
            <v>Angle(s) 200 - 20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. rectangle FOND PLAT"/>
      <sheetName val="Piscine RONDE"/>
      <sheetName val="Piscine FORME LIBRE"/>
      <sheetName val="Pisc. rectangle PENTE COMPOSEE"/>
      <sheetName val="CALCUL PISCINE "/>
    </sheetNames>
    <sheetDataSet>
      <sheetData sheetId="0"/>
      <sheetData sheetId="1"/>
      <sheetData sheetId="2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</sheetData>
      <sheetData sheetId="3"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1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0">
    <v>58</v>
    <v>5</v>
  </rv>
  <rv s="0">
    <v>59</v>
    <v>5</v>
  </rv>
  <rv s="0">
    <v>60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  <rel r:id="rId6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uisines-d-ext&#233;rieur-lorraine.fr/" TargetMode="External"/><Relationship Id="rId1" Type="http://schemas.openxmlformats.org/officeDocument/2006/relationships/hyperlink" Target="mailto:contact@ma-mini-piscine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468-2B1A-4E6D-AE6A-BEF302204C3E}">
  <sheetPr>
    <pageSetUpPr fitToPage="1"/>
  </sheetPr>
  <dimension ref="A1:K102"/>
  <sheetViews>
    <sheetView tabSelected="1" zoomScale="75" zoomScaleNormal="75" workbookViewId="0">
      <selection activeCell="H86" sqref="H86"/>
    </sheetView>
  </sheetViews>
  <sheetFormatPr baseColWidth="10" defaultColWidth="11.44140625" defaultRowHeight="13.8" x14ac:dyDescent="0.25"/>
  <cols>
    <col min="1" max="1" width="11.44140625" style="1"/>
    <col min="2" max="2" width="19.33203125" style="1" customWidth="1"/>
    <col min="3" max="4" width="19" style="1" customWidth="1"/>
    <col min="5" max="5" width="10.44140625" style="1" customWidth="1"/>
    <col min="6" max="6" width="12.44140625" style="1" customWidth="1"/>
    <col min="7" max="7" width="44.33203125" style="1" customWidth="1"/>
    <col min="8" max="8" width="5.44140625" style="1" customWidth="1"/>
    <col min="9" max="9" width="14.109375" style="1" hidden="1" customWidth="1"/>
    <col min="10" max="10" width="15.33203125" style="1" customWidth="1"/>
    <col min="11" max="11" width="17" style="1" customWidth="1"/>
    <col min="12" max="16384" width="11.44140625" style="1"/>
  </cols>
  <sheetData>
    <row r="1" spans="1:11" x14ac:dyDescent="0.25">
      <c r="K1" s="15"/>
    </row>
    <row r="2" spans="1:11" ht="14.25" customHeight="1" x14ac:dyDescent="0.25">
      <c r="F2" s="2"/>
      <c r="G2" s="2"/>
      <c r="H2" s="2"/>
      <c r="I2" s="2"/>
      <c r="J2" s="2"/>
      <c r="K2" s="16"/>
    </row>
    <row r="3" spans="1:11" ht="14.25" customHeight="1" x14ac:dyDescent="0.25">
      <c r="F3" s="2"/>
      <c r="G3" s="2"/>
      <c r="H3" s="2"/>
      <c r="I3" s="2"/>
      <c r="J3" s="2"/>
      <c r="K3" s="17"/>
    </row>
    <row r="5" spans="1:11" ht="13.95" customHeight="1" x14ac:dyDescent="0.25"/>
    <row r="6" spans="1:11" ht="19.2" customHeight="1" x14ac:dyDescent="0.45">
      <c r="G6" s="66" t="s">
        <v>46</v>
      </c>
      <c r="H6" s="66"/>
      <c r="I6" s="66"/>
      <c r="J6" s="66"/>
      <c r="K6" s="26"/>
    </row>
    <row r="7" spans="1:11" s="4" customFormat="1" ht="19.2" customHeight="1" x14ac:dyDescent="0.3">
      <c r="A7" s="19" t="s">
        <v>17</v>
      </c>
      <c r="B7" s="7"/>
      <c r="C7" s="7"/>
      <c r="E7" s="49" t="s">
        <v>22</v>
      </c>
      <c r="F7" s="49"/>
      <c r="G7" s="70"/>
      <c r="H7" s="71"/>
      <c r="I7" s="71"/>
      <c r="J7" s="72"/>
    </row>
    <row r="8" spans="1:11" s="4" customFormat="1" ht="19.2" customHeight="1" x14ac:dyDescent="0.35">
      <c r="A8" s="8" t="s">
        <v>2</v>
      </c>
      <c r="E8" s="49" t="s">
        <v>23</v>
      </c>
      <c r="F8" s="49"/>
      <c r="G8" s="73"/>
      <c r="H8" s="74"/>
      <c r="I8" s="74"/>
      <c r="J8" s="75"/>
    </row>
    <row r="9" spans="1:11" s="4" customFormat="1" ht="19.2" customHeight="1" x14ac:dyDescent="0.35">
      <c r="A9" s="8" t="s">
        <v>6</v>
      </c>
      <c r="E9" s="49" t="s">
        <v>24</v>
      </c>
      <c r="F9" s="49"/>
      <c r="G9" s="73"/>
      <c r="H9" s="74"/>
      <c r="I9" s="74"/>
      <c r="J9" s="75"/>
    </row>
    <row r="10" spans="1:11" s="4" customFormat="1" ht="19.2" customHeight="1" x14ac:dyDescent="0.35">
      <c r="A10" s="8" t="s">
        <v>10</v>
      </c>
      <c r="E10" s="49" t="s">
        <v>25</v>
      </c>
      <c r="F10" s="49"/>
      <c r="G10" s="67"/>
      <c r="H10" s="68"/>
      <c r="I10" s="68"/>
      <c r="J10" s="69"/>
    </row>
    <row r="11" spans="1:11" s="11" customFormat="1" ht="19.2" customHeight="1" x14ac:dyDescent="0.35">
      <c r="A11" s="9" t="s">
        <v>11</v>
      </c>
      <c r="B11" s="4"/>
      <c r="G11" s="76"/>
      <c r="H11" s="76"/>
      <c r="I11" s="76"/>
      <c r="J11" s="76"/>
    </row>
    <row r="12" spans="1:11" s="11" customFormat="1" ht="19.2" customHeight="1" x14ac:dyDescent="0.4">
      <c r="A12" s="77" t="s">
        <v>19</v>
      </c>
      <c r="B12" s="78"/>
      <c r="C12" s="78"/>
      <c r="D12" s="78"/>
      <c r="G12" s="20"/>
      <c r="H12" s="21"/>
      <c r="I12" s="21"/>
      <c r="J12" s="21"/>
    </row>
    <row r="13" spans="1:11" ht="14.25" customHeight="1" x14ac:dyDescent="0.3">
      <c r="A13" s="7" t="s">
        <v>21</v>
      </c>
      <c r="G13" s="79"/>
      <c r="H13" s="80"/>
      <c r="I13" s="80"/>
      <c r="J13" s="80"/>
    </row>
    <row r="14" spans="1:11" s="10" customFormat="1" ht="14.4" customHeight="1" thickBot="1" x14ac:dyDescent="0.35">
      <c r="A14" s="81" t="s">
        <v>18</v>
      </c>
      <c r="B14" s="81"/>
      <c r="C14" s="81"/>
      <c r="D14" s="81"/>
      <c r="E14" s="81"/>
      <c r="F14" s="81"/>
      <c r="G14" s="81"/>
      <c r="H14" s="81"/>
      <c r="I14" s="81"/>
      <c r="J14" s="10" t="s">
        <v>9</v>
      </c>
    </row>
    <row r="15" spans="1:11" s="3" customFormat="1" ht="27" customHeight="1" x14ac:dyDescent="0.35">
      <c r="A15" s="82" t="s">
        <v>12</v>
      </c>
      <c r="B15" s="83"/>
      <c r="C15" s="84" t="s">
        <v>13</v>
      </c>
      <c r="D15" s="85"/>
      <c r="E15" s="85"/>
      <c r="F15" s="85"/>
      <c r="G15" s="86"/>
      <c r="H15" s="22" t="s">
        <v>7</v>
      </c>
      <c r="I15" s="22" t="s">
        <v>8</v>
      </c>
      <c r="J15" s="23" t="s">
        <v>104</v>
      </c>
      <c r="K15" s="24" t="s">
        <v>3</v>
      </c>
    </row>
    <row r="16" spans="1:11" s="3" customFormat="1" ht="36.75" customHeight="1" x14ac:dyDescent="0.35">
      <c r="A16" s="30" t="s">
        <v>96</v>
      </c>
      <c r="B16" s="31"/>
      <c r="C16" s="31"/>
      <c r="D16" s="31"/>
      <c r="E16" s="31"/>
      <c r="F16" s="31"/>
      <c r="G16" s="31"/>
      <c r="H16" s="31"/>
      <c r="I16" s="31"/>
      <c r="J16" s="31"/>
      <c r="K16" s="32"/>
    </row>
    <row r="17" spans="1:11" ht="139.5" customHeight="1" x14ac:dyDescent="0.25">
      <c r="A17" s="33" t="e" vm="1">
        <v>#VALUE!</v>
      </c>
      <c r="B17" s="34"/>
      <c r="C17" s="29" t="s">
        <v>32</v>
      </c>
      <c r="D17" s="29"/>
      <c r="E17" s="29"/>
      <c r="F17" s="29"/>
      <c r="G17" s="29"/>
      <c r="H17" s="25">
        <v>1</v>
      </c>
      <c r="I17" s="27">
        <v>649.16999999999996</v>
      </c>
      <c r="J17" s="5">
        <f>I17*1.2</f>
        <v>779.00399999999991</v>
      </c>
      <c r="K17" s="12">
        <f>J17*H17</f>
        <v>779.00399999999991</v>
      </c>
    </row>
    <row r="18" spans="1:11" ht="139.5" customHeight="1" x14ac:dyDescent="0.25">
      <c r="A18" s="33" t="e" vm="2">
        <v>#VALUE!</v>
      </c>
      <c r="B18" s="34"/>
      <c r="C18" s="29" t="s">
        <v>37</v>
      </c>
      <c r="D18" s="29"/>
      <c r="E18" s="29"/>
      <c r="F18" s="29"/>
      <c r="G18" s="29"/>
      <c r="H18" s="25"/>
      <c r="I18" s="27">
        <v>582.5</v>
      </c>
      <c r="J18" s="5">
        <f t="shared" ref="J18:J28" si="0">I18*1.2</f>
        <v>699</v>
      </c>
      <c r="K18" s="12">
        <f t="shared" ref="K18:K28" si="1">J18*H18</f>
        <v>0</v>
      </c>
    </row>
    <row r="19" spans="1:11" ht="123" customHeight="1" x14ac:dyDescent="0.25">
      <c r="A19" s="35" t="e" vm="3">
        <v>#VALUE!</v>
      </c>
      <c r="B19" s="36"/>
      <c r="C19" s="29" t="s">
        <v>100</v>
      </c>
      <c r="D19" s="29"/>
      <c r="E19" s="29"/>
      <c r="F19" s="29"/>
      <c r="G19" s="29"/>
      <c r="H19" s="25"/>
      <c r="I19" s="27">
        <v>249.17</v>
      </c>
      <c r="J19" s="5">
        <f t="shared" si="0"/>
        <v>299.00399999999996</v>
      </c>
      <c r="K19" s="12">
        <f t="shared" si="1"/>
        <v>0</v>
      </c>
    </row>
    <row r="20" spans="1:11" ht="122.25" customHeight="1" x14ac:dyDescent="0.25">
      <c r="A20" s="35" t="e" vm="4">
        <v>#VALUE!</v>
      </c>
      <c r="B20" s="36"/>
      <c r="C20" s="29" t="s">
        <v>38</v>
      </c>
      <c r="D20" s="29"/>
      <c r="E20" s="29"/>
      <c r="F20" s="29"/>
      <c r="G20" s="29"/>
      <c r="H20" s="25">
        <v>1</v>
      </c>
      <c r="I20" s="27">
        <v>199.17</v>
      </c>
      <c r="J20" s="5">
        <f t="shared" si="0"/>
        <v>239.00399999999996</v>
      </c>
      <c r="K20" s="12">
        <f t="shared" si="1"/>
        <v>239.00399999999996</v>
      </c>
    </row>
    <row r="21" spans="1:11" ht="122.25" customHeight="1" x14ac:dyDescent="0.25">
      <c r="A21" s="35" t="e" vm="5">
        <v>#VALUE!</v>
      </c>
      <c r="B21" s="36"/>
      <c r="C21" s="29" t="s">
        <v>39</v>
      </c>
      <c r="D21" s="29"/>
      <c r="E21" s="29"/>
      <c r="F21" s="29"/>
      <c r="G21" s="29"/>
      <c r="H21" s="25"/>
      <c r="I21" s="27">
        <v>207.5</v>
      </c>
      <c r="J21" s="5">
        <f t="shared" si="0"/>
        <v>249</v>
      </c>
      <c r="K21" s="12">
        <f t="shared" si="1"/>
        <v>0</v>
      </c>
    </row>
    <row r="22" spans="1:11" ht="92.25" customHeight="1" x14ac:dyDescent="0.25">
      <c r="A22" s="35" t="e" vm="6">
        <v>#VALUE!</v>
      </c>
      <c r="B22" s="36"/>
      <c r="C22" s="29" t="s">
        <v>44</v>
      </c>
      <c r="D22" s="29"/>
      <c r="E22" s="29"/>
      <c r="F22" s="29"/>
      <c r="G22" s="29"/>
      <c r="H22" s="25"/>
      <c r="I22" s="27">
        <v>33.33</v>
      </c>
      <c r="J22" s="5">
        <f t="shared" si="0"/>
        <v>39.995999999999995</v>
      </c>
      <c r="K22" s="12">
        <f t="shared" si="1"/>
        <v>0</v>
      </c>
    </row>
    <row r="23" spans="1:11" ht="153" customHeight="1" x14ac:dyDescent="0.25">
      <c r="A23" s="33" t="e" vm="7">
        <v>#VALUE!</v>
      </c>
      <c r="B23" s="34"/>
      <c r="C23" s="29" t="s">
        <v>40</v>
      </c>
      <c r="D23" s="29"/>
      <c r="E23" s="29"/>
      <c r="F23" s="29"/>
      <c r="G23" s="29"/>
      <c r="H23" s="25"/>
      <c r="I23" s="27">
        <v>782.5</v>
      </c>
      <c r="J23" s="5">
        <f t="shared" si="0"/>
        <v>939</v>
      </c>
      <c r="K23" s="12">
        <f t="shared" si="1"/>
        <v>0</v>
      </c>
    </row>
    <row r="24" spans="1:11" ht="153" customHeight="1" x14ac:dyDescent="0.25">
      <c r="A24" s="33" t="e" vm="8">
        <v>#VALUE!</v>
      </c>
      <c r="B24" s="34"/>
      <c r="C24" s="29" t="s">
        <v>41</v>
      </c>
      <c r="D24" s="29"/>
      <c r="E24" s="29"/>
      <c r="F24" s="29"/>
      <c r="G24" s="29"/>
      <c r="H24" s="25"/>
      <c r="I24" s="27">
        <v>690.83</v>
      </c>
      <c r="J24" s="5">
        <f t="shared" si="0"/>
        <v>828.99599999999998</v>
      </c>
      <c r="K24" s="12">
        <f t="shared" si="1"/>
        <v>0</v>
      </c>
    </row>
    <row r="25" spans="1:11" ht="123" customHeight="1" x14ac:dyDescent="0.25">
      <c r="A25" s="35" t="e" vm="9">
        <v>#VALUE!</v>
      </c>
      <c r="B25" s="36"/>
      <c r="C25" s="29" t="s">
        <v>101</v>
      </c>
      <c r="D25" s="29"/>
      <c r="E25" s="29"/>
      <c r="F25" s="29"/>
      <c r="G25" s="29"/>
      <c r="H25" s="25"/>
      <c r="I25" s="27">
        <v>249.17</v>
      </c>
      <c r="J25" s="5">
        <f t="shared" si="0"/>
        <v>299.00399999999996</v>
      </c>
      <c r="K25" s="12">
        <f t="shared" si="1"/>
        <v>0</v>
      </c>
    </row>
    <row r="26" spans="1:11" ht="122.25" customHeight="1" x14ac:dyDescent="0.25">
      <c r="A26" s="35" t="e" vm="10">
        <v>#VALUE!</v>
      </c>
      <c r="B26" s="36"/>
      <c r="C26" s="29" t="s">
        <v>43</v>
      </c>
      <c r="D26" s="29"/>
      <c r="E26" s="29"/>
      <c r="F26" s="29"/>
      <c r="G26" s="29"/>
      <c r="H26" s="25"/>
      <c r="I26" s="27">
        <v>215.83</v>
      </c>
      <c r="J26" s="5">
        <f t="shared" si="0"/>
        <v>258.99599999999998</v>
      </c>
      <c r="K26" s="12">
        <f t="shared" si="1"/>
        <v>0</v>
      </c>
    </row>
    <row r="27" spans="1:11" ht="122.25" customHeight="1" x14ac:dyDescent="0.25">
      <c r="A27" s="35" t="e" vm="11">
        <v>#VALUE!</v>
      </c>
      <c r="B27" s="36"/>
      <c r="C27" s="29" t="s">
        <v>42</v>
      </c>
      <c r="D27" s="29"/>
      <c r="E27" s="29"/>
      <c r="F27" s="29"/>
      <c r="G27" s="29"/>
      <c r="H27" s="25"/>
      <c r="I27" s="27">
        <v>224.17</v>
      </c>
      <c r="J27" s="5">
        <f t="shared" si="0"/>
        <v>269.00399999999996</v>
      </c>
      <c r="K27" s="12">
        <f t="shared" si="1"/>
        <v>0</v>
      </c>
    </row>
    <row r="28" spans="1:11" ht="92.25" customHeight="1" x14ac:dyDescent="0.25">
      <c r="A28" s="35" t="e" vm="12">
        <v>#VALUE!</v>
      </c>
      <c r="B28" s="36"/>
      <c r="C28" s="29" t="s">
        <v>45</v>
      </c>
      <c r="D28" s="29"/>
      <c r="E28" s="29"/>
      <c r="F28" s="29"/>
      <c r="G28" s="29"/>
      <c r="H28" s="25"/>
      <c r="I28" s="27">
        <v>45.83</v>
      </c>
      <c r="J28" s="5">
        <f t="shared" si="0"/>
        <v>54.995999999999995</v>
      </c>
      <c r="K28" s="12">
        <f t="shared" si="1"/>
        <v>0</v>
      </c>
    </row>
    <row r="29" spans="1:11" s="3" customFormat="1" ht="36.75" customHeight="1" x14ac:dyDescent="0.35">
      <c r="A29" s="30" t="s">
        <v>95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22.25" customHeight="1" x14ac:dyDescent="0.25">
      <c r="A30" s="33" t="e" vm="13">
        <v>#VALUE!</v>
      </c>
      <c r="B30" s="34"/>
      <c r="C30" s="29" t="s">
        <v>87</v>
      </c>
      <c r="D30" s="29"/>
      <c r="E30" s="29"/>
      <c r="F30" s="29"/>
      <c r="G30" s="29"/>
      <c r="H30" s="25"/>
      <c r="I30" s="27">
        <v>1582.5</v>
      </c>
      <c r="J30" s="5">
        <f>I30*1.2</f>
        <v>1899</v>
      </c>
      <c r="K30" s="12">
        <f>H30*J30</f>
        <v>0</v>
      </c>
    </row>
    <row r="31" spans="1:11" ht="121.5" customHeight="1" x14ac:dyDescent="0.25">
      <c r="A31" s="33" t="e" vm="14">
        <v>#VALUE!</v>
      </c>
      <c r="B31" s="34"/>
      <c r="C31" s="29" t="s">
        <v>88</v>
      </c>
      <c r="D31" s="29"/>
      <c r="E31" s="29"/>
      <c r="F31" s="29"/>
      <c r="G31" s="29"/>
      <c r="H31" s="25"/>
      <c r="I31" s="27">
        <v>1457.5</v>
      </c>
      <c r="J31" s="5">
        <f t="shared" ref="J31:J37" si="2">I31*1.2</f>
        <v>1749</v>
      </c>
      <c r="K31" s="12">
        <f t="shared" ref="K31:K37" si="3">H31*J31</f>
        <v>0</v>
      </c>
    </row>
    <row r="32" spans="1:11" ht="121.5" customHeight="1" x14ac:dyDescent="0.25">
      <c r="A32" s="33" t="e" vm="15">
        <v>#VALUE!</v>
      </c>
      <c r="B32" s="34"/>
      <c r="C32" s="29" t="s">
        <v>89</v>
      </c>
      <c r="D32" s="29"/>
      <c r="E32" s="29"/>
      <c r="F32" s="29"/>
      <c r="G32" s="29"/>
      <c r="H32" s="25"/>
      <c r="I32" s="27">
        <v>1332.5</v>
      </c>
      <c r="J32" s="5">
        <f t="shared" si="2"/>
        <v>1599</v>
      </c>
      <c r="K32" s="12">
        <f t="shared" si="3"/>
        <v>0</v>
      </c>
    </row>
    <row r="33" spans="1:11" ht="110.25" customHeight="1" x14ac:dyDescent="0.25">
      <c r="A33" s="35" t="e" vm="16">
        <v>#VALUE!</v>
      </c>
      <c r="B33" s="36"/>
      <c r="C33" s="29" t="s">
        <v>82</v>
      </c>
      <c r="D33" s="29"/>
      <c r="E33" s="29"/>
      <c r="F33" s="29"/>
      <c r="G33" s="29"/>
      <c r="H33" s="25"/>
      <c r="I33" s="27">
        <v>54.17</v>
      </c>
      <c r="J33" s="5">
        <f t="shared" si="2"/>
        <v>65.004000000000005</v>
      </c>
      <c r="K33" s="12">
        <f t="shared" si="3"/>
        <v>0</v>
      </c>
    </row>
    <row r="34" spans="1:11" ht="122.25" customHeight="1" x14ac:dyDescent="0.25">
      <c r="A34" s="33" t="e" vm="17">
        <v>#VALUE!</v>
      </c>
      <c r="B34" s="34"/>
      <c r="C34" s="29" t="s">
        <v>92</v>
      </c>
      <c r="D34" s="29"/>
      <c r="E34" s="29"/>
      <c r="F34" s="29"/>
      <c r="G34" s="29"/>
      <c r="H34" s="25"/>
      <c r="I34" s="27">
        <v>1832.5</v>
      </c>
      <c r="J34" s="5">
        <f t="shared" si="2"/>
        <v>2199</v>
      </c>
      <c r="K34" s="12">
        <f t="shared" si="3"/>
        <v>0</v>
      </c>
    </row>
    <row r="35" spans="1:11" ht="121.5" customHeight="1" x14ac:dyDescent="0.25">
      <c r="A35" s="33" t="e" vm="18">
        <v>#VALUE!</v>
      </c>
      <c r="B35" s="34"/>
      <c r="C35" s="29" t="s">
        <v>90</v>
      </c>
      <c r="D35" s="29"/>
      <c r="E35" s="29"/>
      <c r="F35" s="29"/>
      <c r="G35" s="29"/>
      <c r="H35" s="25"/>
      <c r="I35" s="27">
        <v>1707.5</v>
      </c>
      <c r="J35" s="5">
        <f t="shared" si="2"/>
        <v>2049</v>
      </c>
      <c r="K35" s="12">
        <f t="shared" si="3"/>
        <v>0</v>
      </c>
    </row>
    <row r="36" spans="1:11" ht="121.5" customHeight="1" x14ac:dyDescent="0.25">
      <c r="A36" s="33" t="e" vm="19">
        <v>#VALUE!</v>
      </c>
      <c r="B36" s="34"/>
      <c r="C36" s="29" t="s">
        <v>91</v>
      </c>
      <c r="D36" s="29"/>
      <c r="E36" s="29"/>
      <c r="F36" s="29"/>
      <c r="G36" s="29"/>
      <c r="H36" s="25"/>
      <c r="I36" s="27">
        <v>1582.5</v>
      </c>
      <c r="J36" s="5">
        <f t="shared" si="2"/>
        <v>1899</v>
      </c>
      <c r="K36" s="12">
        <f t="shared" si="3"/>
        <v>0</v>
      </c>
    </row>
    <row r="37" spans="1:11" ht="109.5" customHeight="1" x14ac:dyDescent="0.25">
      <c r="A37" s="37" t="e" vm="16">
        <v>#VALUE!</v>
      </c>
      <c r="B37" s="38"/>
      <c r="C37" s="39" t="s">
        <v>83</v>
      </c>
      <c r="D37" s="40"/>
      <c r="E37" s="40"/>
      <c r="F37" s="40"/>
      <c r="G37" s="41"/>
      <c r="H37" s="25"/>
      <c r="I37" s="27">
        <v>62.5</v>
      </c>
      <c r="J37" s="5">
        <f t="shared" si="2"/>
        <v>75</v>
      </c>
      <c r="K37" s="12">
        <f t="shared" si="3"/>
        <v>0</v>
      </c>
    </row>
    <row r="38" spans="1:11" s="3" customFormat="1" ht="36.75" customHeight="1" x14ac:dyDescent="0.35">
      <c r="A38" s="31" t="s">
        <v>94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25.25" customHeight="1" x14ac:dyDescent="0.25">
      <c r="A39" s="33" t="e" vm="20">
        <v>#VALUE!</v>
      </c>
      <c r="B39" s="34"/>
      <c r="C39" s="29" t="s">
        <v>33</v>
      </c>
      <c r="D39" s="29"/>
      <c r="E39" s="29"/>
      <c r="F39" s="29"/>
      <c r="G39" s="29"/>
      <c r="H39" s="25"/>
      <c r="I39" s="27">
        <v>532.5</v>
      </c>
      <c r="J39" s="5">
        <f>I39*1.2</f>
        <v>639</v>
      </c>
      <c r="K39" s="12">
        <f>H39*J39</f>
        <v>0</v>
      </c>
    </row>
    <row r="40" spans="1:11" ht="125.25" customHeight="1" x14ac:dyDescent="0.25">
      <c r="A40" s="33" t="e" vm="21">
        <v>#VALUE!</v>
      </c>
      <c r="B40" s="34"/>
      <c r="C40" s="29" t="s">
        <v>34</v>
      </c>
      <c r="D40" s="29"/>
      <c r="E40" s="29"/>
      <c r="F40" s="29"/>
      <c r="G40" s="29"/>
      <c r="H40" s="25"/>
      <c r="I40" s="27">
        <v>449.17</v>
      </c>
      <c r="J40" s="5">
        <f t="shared" ref="J40:J46" si="4">I40*1.2</f>
        <v>539.00400000000002</v>
      </c>
      <c r="K40" s="12">
        <f t="shared" ref="K40:K46" si="5">H40*J40</f>
        <v>0</v>
      </c>
    </row>
    <row r="41" spans="1:11" ht="82.5" customHeight="1" x14ac:dyDescent="0.25">
      <c r="A41" s="35" t="e" vm="22">
        <v>#VALUE!</v>
      </c>
      <c r="B41" s="36"/>
      <c r="C41" s="29" t="s">
        <v>80</v>
      </c>
      <c r="D41" s="29"/>
      <c r="E41" s="29"/>
      <c r="F41" s="29"/>
      <c r="G41" s="29"/>
      <c r="H41" s="25"/>
      <c r="I41" s="27">
        <v>140.83000000000001</v>
      </c>
      <c r="J41" s="5">
        <f t="shared" si="4"/>
        <v>168.99600000000001</v>
      </c>
      <c r="K41" s="12">
        <f t="shared" si="5"/>
        <v>0</v>
      </c>
    </row>
    <row r="42" spans="1:11" ht="92.25" customHeight="1" x14ac:dyDescent="0.25">
      <c r="A42" s="35" t="e" vm="6">
        <v>#VALUE!</v>
      </c>
      <c r="B42" s="36"/>
      <c r="C42" s="29" t="s">
        <v>30</v>
      </c>
      <c r="D42" s="29"/>
      <c r="E42" s="29"/>
      <c r="F42" s="29"/>
      <c r="G42" s="29"/>
      <c r="H42" s="25"/>
      <c r="I42" s="27">
        <v>33.33</v>
      </c>
      <c r="J42" s="5">
        <f t="shared" si="4"/>
        <v>39.995999999999995</v>
      </c>
      <c r="K42" s="12">
        <f t="shared" si="5"/>
        <v>0</v>
      </c>
    </row>
    <row r="43" spans="1:11" ht="123.75" customHeight="1" x14ac:dyDescent="0.25">
      <c r="A43" s="33" t="e" vm="23">
        <v>#VALUE!</v>
      </c>
      <c r="B43" s="34"/>
      <c r="C43" s="29" t="s">
        <v>35</v>
      </c>
      <c r="D43" s="29"/>
      <c r="E43" s="29"/>
      <c r="F43" s="29"/>
      <c r="G43" s="29"/>
      <c r="H43" s="25"/>
      <c r="I43" s="27">
        <v>690.83</v>
      </c>
      <c r="J43" s="5">
        <f t="shared" si="4"/>
        <v>828.99599999999998</v>
      </c>
      <c r="K43" s="12">
        <f t="shared" si="5"/>
        <v>0</v>
      </c>
    </row>
    <row r="44" spans="1:11" ht="123.75" customHeight="1" x14ac:dyDescent="0.25">
      <c r="A44" s="33" t="e" vm="24">
        <v>#VALUE!</v>
      </c>
      <c r="B44" s="34"/>
      <c r="C44" s="29" t="s">
        <v>36</v>
      </c>
      <c r="D44" s="29"/>
      <c r="E44" s="29"/>
      <c r="F44" s="29"/>
      <c r="G44" s="29"/>
      <c r="H44" s="25"/>
      <c r="I44" s="27">
        <v>607.5</v>
      </c>
      <c r="J44" s="5">
        <f t="shared" si="4"/>
        <v>729</v>
      </c>
      <c r="K44" s="12">
        <f t="shared" si="5"/>
        <v>0</v>
      </c>
    </row>
    <row r="45" spans="1:11" ht="82.5" customHeight="1" x14ac:dyDescent="0.25">
      <c r="A45" s="35" t="e" vm="25">
        <v>#VALUE!</v>
      </c>
      <c r="B45" s="36"/>
      <c r="C45" s="29" t="s">
        <v>81</v>
      </c>
      <c r="D45" s="29"/>
      <c r="E45" s="29"/>
      <c r="F45" s="29"/>
      <c r="G45" s="29"/>
      <c r="H45" s="25"/>
      <c r="I45" s="27">
        <v>165.83</v>
      </c>
      <c r="J45" s="5">
        <f t="shared" si="4"/>
        <v>198.99600000000001</v>
      </c>
      <c r="K45" s="12">
        <f t="shared" si="5"/>
        <v>0</v>
      </c>
    </row>
    <row r="46" spans="1:11" ht="92.25" customHeight="1" x14ac:dyDescent="0.25">
      <c r="A46" s="35" t="e" vm="12">
        <v>#VALUE!</v>
      </c>
      <c r="B46" s="36"/>
      <c r="C46" s="29" t="s">
        <v>29</v>
      </c>
      <c r="D46" s="29"/>
      <c r="E46" s="29"/>
      <c r="F46" s="29"/>
      <c r="G46" s="29"/>
      <c r="H46" s="25"/>
      <c r="I46" s="27">
        <v>45.83</v>
      </c>
      <c r="J46" s="5">
        <f t="shared" si="4"/>
        <v>54.995999999999995</v>
      </c>
      <c r="K46" s="12">
        <f t="shared" si="5"/>
        <v>0</v>
      </c>
    </row>
    <row r="47" spans="1:11" s="3" customFormat="1" ht="36.75" customHeight="1" x14ac:dyDescent="0.35">
      <c r="A47" s="30" t="s">
        <v>93</v>
      </c>
      <c r="B47" s="31"/>
      <c r="C47" s="31"/>
      <c r="D47" s="31"/>
      <c r="E47" s="31"/>
      <c r="F47" s="31"/>
      <c r="G47" s="31"/>
      <c r="H47" s="31"/>
      <c r="I47" s="31"/>
      <c r="J47" s="31"/>
      <c r="K47" s="32"/>
    </row>
    <row r="48" spans="1:11" ht="136.5" customHeight="1" x14ac:dyDescent="0.25">
      <c r="A48" s="33" t="e" vm="26">
        <v>#VALUE!</v>
      </c>
      <c r="B48" s="34"/>
      <c r="C48" s="29" t="s">
        <v>86</v>
      </c>
      <c r="D48" s="29"/>
      <c r="E48" s="29"/>
      <c r="F48" s="29"/>
      <c r="G48" s="29"/>
      <c r="H48" s="25"/>
      <c r="I48" s="27">
        <v>949.17</v>
      </c>
      <c r="J48" s="5">
        <f>I48*1.2</f>
        <v>1139.0039999999999</v>
      </c>
      <c r="K48" s="12">
        <f>H48*J48</f>
        <v>0</v>
      </c>
    </row>
    <row r="49" spans="1:11" ht="123.75" customHeight="1" x14ac:dyDescent="0.25">
      <c r="A49" s="33" t="e" vm="27">
        <v>#VALUE!</v>
      </c>
      <c r="B49" s="34"/>
      <c r="C49" s="29" t="s">
        <v>78</v>
      </c>
      <c r="D49" s="29"/>
      <c r="E49" s="29"/>
      <c r="F49" s="29"/>
      <c r="G49" s="29"/>
      <c r="H49" s="25"/>
      <c r="I49" s="27">
        <v>832.5</v>
      </c>
      <c r="J49" s="5">
        <f t="shared" ref="J49:J55" si="6">I49*1.2</f>
        <v>999</v>
      </c>
      <c r="K49" s="12">
        <f t="shared" ref="K49:K55" si="7">H49*J49</f>
        <v>0</v>
      </c>
    </row>
    <row r="50" spans="1:11" ht="82.5" customHeight="1" x14ac:dyDescent="0.25">
      <c r="A50" s="35" t="e" vm="22">
        <v>#VALUE!</v>
      </c>
      <c r="B50" s="36"/>
      <c r="C50" s="29" t="s">
        <v>79</v>
      </c>
      <c r="D50" s="29"/>
      <c r="E50" s="29"/>
      <c r="F50" s="29"/>
      <c r="G50" s="29"/>
      <c r="H50" s="25"/>
      <c r="I50" s="27">
        <v>140.83000000000001</v>
      </c>
      <c r="J50" s="5">
        <f t="shared" si="6"/>
        <v>168.99600000000001</v>
      </c>
      <c r="K50" s="12">
        <f t="shared" si="7"/>
        <v>0</v>
      </c>
    </row>
    <row r="51" spans="1:11" ht="110.25" customHeight="1" x14ac:dyDescent="0.25">
      <c r="A51" s="35" t="e" vm="16">
        <v>#VALUE!</v>
      </c>
      <c r="B51" s="36"/>
      <c r="C51" s="29" t="s">
        <v>82</v>
      </c>
      <c r="D51" s="29"/>
      <c r="E51" s="29"/>
      <c r="F51" s="29"/>
      <c r="G51" s="29"/>
      <c r="H51" s="25"/>
      <c r="I51" s="27">
        <v>54.17</v>
      </c>
      <c r="J51" s="5">
        <f t="shared" si="6"/>
        <v>65.004000000000005</v>
      </c>
      <c r="K51" s="12">
        <f t="shared" si="7"/>
        <v>0</v>
      </c>
    </row>
    <row r="52" spans="1:11" ht="124.5" customHeight="1" x14ac:dyDescent="0.25">
      <c r="A52" s="33" t="e" vm="28">
        <v>#VALUE!</v>
      </c>
      <c r="B52" s="34"/>
      <c r="C52" s="29" t="s">
        <v>85</v>
      </c>
      <c r="D52" s="29"/>
      <c r="E52" s="29"/>
      <c r="F52" s="29"/>
      <c r="G52" s="29"/>
      <c r="H52" s="25"/>
      <c r="I52" s="27">
        <v>1165.83</v>
      </c>
      <c r="J52" s="5">
        <f t="shared" si="6"/>
        <v>1398.9959999999999</v>
      </c>
      <c r="K52" s="12">
        <f t="shared" si="7"/>
        <v>0</v>
      </c>
    </row>
    <row r="53" spans="1:11" ht="123.75" customHeight="1" x14ac:dyDescent="0.25">
      <c r="A53" s="33" t="e" vm="29">
        <v>#VALUE!</v>
      </c>
      <c r="B53" s="34"/>
      <c r="C53" s="29" t="s">
        <v>84</v>
      </c>
      <c r="D53" s="29"/>
      <c r="E53" s="29"/>
      <c r="F53" s="29"/>
      <c r="G53" s="29"/>
      <c r="H53" s="25"/>
      <c r="I53" s="27">
        <v>1032.5</v>
      </c>
      <c r="J53" s="5">
        <f t="shared" si="6"/>
        <v>1239</v>
      </c>
      <c r="K53" s="12">
        <f t="shared" si="7"/>
        <v>0</v>
      </c>
    </row>
    <row r="54" spans="1:11" ht="82.5" customHeight="1" x14ac:dyDescent="0.25">
      <c r="A54" s="35" t="e" vm="25">
        <v>#VALUE!</v>
      </c>
      <c r="B54" s="36"/>
      <c r="C54" s="29" t="s">
        <v>81</v>
      </c>
      <c r="D54" s="29"/>
      <c r="E54" s="29"/>
      <c r="F54" s="29"/>
      <c r="G54" s="29"/>
      <c r="H54" s="25"/>
      <c r="I54" s="27">
        <v>165.83</v>
      </c>
      <c r="J54" s="5">
        <f t="shared" si="6"/>
        <v>198.99600000000001</v>
      </c>
      <c r="K54" s="12">
        <f t="shared" si="7"/>
        <v>0</v>
      </c>
    </row>
    <row r="55" spans="1:11" ht="109.5" customHeight="1" x14ac:dyDescent="0.25">
      <c r="A55" s="37" t="e" vm="16">
        <v>#VALUE!</v>
      </c>
      <c r="B55" s="38"/>
      <c r="C55" s="39" t="s">
        <v>83</v>
      </c>
      <c r="D55" s="40"/>
      <c r="E55" s="40"/>
      <c r="F55" s="40"/>
      <c r="G55" s="41"/>
      <c r="H55" s="25"/>
      <c r="I55" s="27">
        <v>62.5</v>
      </c>
      <c r="J55" s="5">
        <f t="shared" si="6"/>
        <v>75</v>
      </c>
      <c r="K55" s="12">
        <f t="shared" si="7"/>
        <v>0</v>
      </c>
    </row>
    <row r="56" spans="1:11" s="3" customFormat="1" ht="36.75" customHeight="1" x14ac:dyDescent="0.35">
      <c r="A56" s="30" t="s">
        <v>20</v>
      </c>
      <c r="B56" s="31"/>
      <c r="C56" s="31"/>
      <c r="D56" s="31"/>
      <c r="E56" s="31"/>
      <c r="F56" s="31"/>
      <c r="G56" s="31"/>
      <c r="H56" s="31"/>
      <c r="I56" s="31"/>
      <c r="J56" s="31"/>
      <c r="K56" s="32"/>
    </row>
    <row r="57" spans="1:11" s="3" customFormat="1" ht="30" customHeight="1" x14ac:dyDescent="0.35">
      <c r="A57" s="88" t="s">
        <v>47</v>
      </c>
      <c r="B57" s="89"/>
      <c r="C57" s="89"/>
      <c r="D57" s="89"/>
      <c r="E57" s="89"/>
      <c r="F57" s="89"/>
      <c r="G57" s="89"/>
      <c r="H57" s="89"/>
      <c r="I57" s="89"/>
      <c r="J57" s="89"/>
      <c r="K57" s="90"/>
    </row>
    <row r="58" spans="1:11" ht="123.75" customHeight="1" x14ac:dyDescent="0.25">
      <c r="A58" s="35" t="e" vm="30">
        <v>#VALUE!</v>
      </c>
      <c r="B58" s="36"/>
      <c r="C58" s="29" t="s">
        <v>102</v>
      </c>
      <c r="D58" s="29"/>
      <c r="E58" s="29"/>
      <c r="F58" s="29"/>
      <c r="G58" s="29"/>
      <c r="H58" s="25"/>
      <c r="I58" s="27">
        <v>33.25</v>
      </c>
      <c r="J58" s="5">
        <f>I58*1.2</f>
        <v>39.9</v>
      </c>
      <c r="K58" s="12">
        <f>H58*J58</f>
        <v>0</v>
      </c>
    </row>
    <row r="59" spans="1:11" ht="123.75" customHeight="1" x14ac:dyDescent="0.25">
      <c r="A59" s="35" t="e" vm="30">
        <v>#VALUE!</v>
      </c>
      <c r="B59" s="36"/>
      <c r="C59" s="29" t="s">
        <v>103</v>
      </c>
      <c r="D59" s="29"/>
      <c r="E59" s="29"/>
      <c r="F59" s="29"/>
      <c r="G59" s="29"/>
      <c r="H59" s="25"/>
      <c r="I59" s="27">
        <v>37.5</v>
      </c>
      <c r="J59" s="5">
        <f t="shared" ref="J59:J60" si="8">I59*1.2</f>
        <v>45</v>
      </c>
      <c r="K59" s="12">
        <f t="shared" ref="K59:K60" si="9">H59*J59</f>
        <v>0</v>
      </c>
    </row>
    <row r="60" spans="1:11" ht="93.75" customHeight="1" x14ac:dyDescent="0.25">
      <c r="A60" s="35" t="e" vm="31">
        <v>#VALUE!</v>
      </c>
      <c r="B60" s="36"/>
      <c r="C60" s="29" t="s">
        <v>31</v>
      </c>
      <c r="D60" s="29"/>
      <c r="E60" s="29"/>
      <c r="F60" s="29"/>
      <c r="G60" s="29"/>
      <c r="H60" s="25"/>
      <c r="I60" s="27">
        <v>6.25</v>
      </c>
      <c r="J60" s="5">
        <f t="shared" si="8"/>
        <v>7.5</v>
      </c>
      <c r="K60" s="12">
        <f t="shared" si="9"/>
        <v>0</v>
      </c>
    </row>
    <row r="61" spans="1:11" s="3" customFormat="1" ht="30" customHeight="1" x14ac:dyDescent="0.35">
      <c r="A61" s="88" t="s">
        <v>48</v>
      </c>
      <c r="B61" s="89"/>
      <c r="C61" s="89"/>
      <c r="D61" s="89"/>
      <c r="E61" s="89"/>
      <c r="F61" s="89"/>
      <c r="G61" s="89"/>
      <c r="H61" s="89"/>
      <c r="I61" s="89"/>
      <c r="J61" s="89"/>
      <c r="K61" s="90"/>
    </row>
    <row r="62" spans="1:11" ht="105.75" customHeight="1" x14ac:dyDescent="0.25">
      <c r="A62" s="35" t="e" vm="32">
        <v>#VALUE!</v>
      </c>
      <c r="B62" s="36"/>
      <c r="C62" s="29" t="s">
        <v>73</v>
      </c>
      <c r="D62" s="29"/>
      <c r="E62" s="29"/>
      <c r="F62" s="29"/>
      <c r="G62" s="29"/>
      <c r="H62" s="25"/>
      <c r="I62" s="27">
        <v>16.670000000000002</v>
      </c>
      <c r="J62" s="5">
        <f>I62*1.2</f>
        <v>20.004000000000001</v>
      </c>
      <c r="K62" s="12">
        <f>H62*J62</f>
        <v>0</v>
      </c>
    </row>
    <row r="63" spans="1:11" ht="107.25" customHeight="1" x14ac:dyDescent="0.25">
      <c r="A63" s="35" t="e" vm="33">
        <v>#VALUE!</v>
      </c>
      <c r="B63" s="36"/>
      <c r="C63" s="29" t="s">
        <v>72</v>
      </c>
      <c r="D63" s="29"/>
      <c r="E63" s="29"/>
      <c r="F63" s="29"/>
      <c r="G63" s="29"/>
      <c r="H63" s="25"/>
      <c r="I63" s="27">
        <v>16.670000000000002</v>
      </c>
      <c r="J63" s="5">
        <f t="shared" ref="J63:J74" si="10">I63*1.2</f>
        <v>20.004000000000001</v>
      </c>
      <c r="K63" s="12">
        <f t="shared" ref="K63:K74" si="11">H63*J63</f>
        <v>0</v>
      </c>
    </row>
    <row r="64" spans="1:11" ht="120.75" customHeight="1" x14ac:dyDescent="0.25">
      <c r="A64" s="35" t="e" vm="34">
        <v>#VALUE!</v>
      </c>
      <c r="B64" s="36"/>
      <c r="C64" s="29" t="s">
        <v>71</v>
      </c>
      <c r="D64" s="29"/>
      <c r="E64" s="29"/>
      <c r="F64" s="29"/>
      <c r="G64" s="29"/>
      <c r="H64" s="25"/>
      <c r="I64" s="27">
        <v>16.670000000000002</v>
      </c>
      <c r="J64" s="5">
        <f t="shared" si="10"/>
        <v>20.004000000000001</v>
      </c>
      <c r="K64" s="12">
        <f t="shared" si="11"/>
        <v>0</v>
      </c>
    </row>
    <row r="65" spans="1:11" ht="127.5" customHeight="1" x14ac:dyDescent="0.25">
      <c r="A65" s="35" t="e" vm="35">
        <v>#VALUE!</v>
      </c>
      <c r="B65" s="36"/>
      <c r="C65" s="29" t="s">
        <v>70</v>
      </c>
      <c r="D65" s="29"/>
      <c r="E65" s="29"/>
      <c r="F65" s="29"/>
      <c r="G65" s="29"/>
      <c r="H65" s="25"/>
      <c r="I65" s="27">
        <v>16.670000000000002</v>
      </c>
      <c r="J65" s="5">
        <f t="shared" si="10"/>
        <v>20.004000000000001</v>
      </c>
      <c r="K65" s="12">
        <f t="shared" si="11"/>
        <v>0</v>
      </c>
    </row>
    <row r="66" spans="1:11" ht="108.75" customHeight="1" x14ac:dyDescent="0.25">
      <c r="A66" s="35" t="e" vm="36">
        <v>#VALUE!</v>
      </c>
      <c r="B66" s="36"/>
      <c r="C66" s="29" t="s">
        <v>69</v>
      </c>
      <c r="D66" s="29"/>
      <c r="E66" s="29"/>
      <c r="F66" s="29"/>
      <c r="G66" s="29"/>
      <c r="H66" s="25"/>
      <c r="I66" s="27">
        <v>16.670000000000002</v>
      </c>
      <c r="J66" s="5">
        <f t="shared" si="10"/>
        <v>20.004000000000001</v>
      </c>
      <c r="K66" s="12">
        <f t="shared" si="11"/>
        <v>0</v>
      </c>
    </row>
    <row r="67" spans="1:11" ht="108.75" customHeight="1" x14ac:dyDescent="0.25">
      <c r="A67" s="35" t="e" vm="37">
        <v>#VALUE!</v>
      </c>
      <c r="B67" s="36"/>
      <c r="C67" s="29" t="s">
        <v>68</v>
      </c>
      <c r="D67" s="29"/>
      <c r="E67" s="29"/>
      <c r="F67" s="29"/>
      <c r="G67" s="29"/>
      <c r="H67" s="25"/>
      <c r="I67" s="27">
        <v>17.670000000000002</v>
      </c>
      <c r="J67" s="5">
        <f t="shared" si="10"/>
        <v>21.204000000000001</v>
      </c>
      <c r="K67" s="12">
        <f t="shared" si="11"/>
        <v>0</v>
      </c>
    </row>
    <row r="68" spans="1:11" ht="109.5" customHeight="1" x14ac:dyDescent="0.25">
      <c r="A68" s="35" t="e" vm="38">
        <v>#VALUE!</v>
      </c>
      <c r="B68" s="36"/>
      <c r="C68" s="29" t="s">
        <v>67</v>
      </c>
      <c r="D68" s="29"/>
      <c r="E68" s="29"/>
      <c r="F68" s="29"/>
      <c r="G68" s="29"/>
      <c r="H68" s="25"/>
      <c r="I68" s="27">
        <v>16.670000000000002</v>
      </c>
      <c r="J68" s="5">
        <f t="shared" si="10"/>
        <v>20.004000000000001</v>
      </c>
      <c r="K68" s="12">
        <f t="shared" si="11"/>
        <v>0</v>
      </c>
    </row>
    <row r="69" spans="1:11" ht="108.75" customHeight="1" x14ac:dyDescent="0.25">
      <c r="A69" s="35" t="e" vm="39">
        <v>#VALUE!</v>
      </c>
      <c r="B69" s="36"/>
      <c r="C69" s="29" t="s">
        <v>66</v>
      </c>
      <c r="D69" s="29"/>
      <c r="E69" s="29"/>
      <c r="F69" s="29"/>
      <c r="G69" s="29"/>
      <c r="H69" s="25"/>
      <c r="I69" s="27">
        <v>19.170000000000002</v>
      </c>
      <c r="J69" s="5">
        <f t="shared" si="10"/>
        <v>23.004000000000001</v>
      </c>
      <c r="K69" s="12">
        <f t="shared" si="11"/>
        <v>0</v>
      </c>
    </row>
    <row r="70" spans="1:11" ht="124.5" customHeight="1" x14ac:dyDescent="0.25">
      <c r="A70" s="35" t="e" vm="40">
        <v>#VALUE!</v>
      </c>
      <c r="B70" s="36"/>
      <c r="C70" s="29" t="s">
        <v>65</v>
      </c>
      <c r="D70" s="29"/>
      <c r="E70" s="29"/>
      <c r="F70" s="29"/>
      <c r="G70" s="29"/>
      <c r="H70" s="25"/>
      <c r="I70" s="27">
        <v>24.17</v>
      </c>
      <c r="J70" s="5">
        <f t="shared" si="10"/>
        <v>29.004000000000001</v>
      </c>
      <c r="K70" s="12">
        <f t="shared" si="11"/>
        <v>0</v>
      </c>
    </row>
    <row r="71" spans="1:11" ht="111.75" customHeight="1" x14ac:dyDescent="0.25">
      <c r="A71" s="35" t="e" vm="41">
        <v>#VALUE!</v>
      </c>
      <c r="B71" s="36"/>
      <c r="C71" s="29" t="s">
        <v>64</v>
      </c>
      <c r="D71" s="29"/>
      <c r="E71" s="29"/>
      <c r="F71" s="29"/>
      <c r="G71" s="29"/>
      <c r="H71" s="25"/>
      <c r="I71" s="27">
        <v>54.17</v>
      </c>
      <c r="J71" s="5">
        <f t="shared" si="10"/>
        <v>65.004000000000005</v>
      </c>
      <c r="K71" s="12">
        <f t="shared" si="11"/>
        <v>0</v>
      </c>
    </row>
    <row r="72" spans="1:11" ht="96.75" customHeight="1" x14ac:dyDescent="0.25">
      <c r="A72" s="35" t="e" vm="42">
        <v>#VALUE!</v>
      </c>
      <c r="B72" s="36"/>
      <c r="C72" s="29" t="s">
        <v>63</v>
      </c>
      <c r="D72" s="29"/>
      <c r="E72" s="29"/>
      <c r="F72" s="29"/>
      <c r="G72" s="29"/>
      <c r="H72" s="25"/>
      <c r="I72" s="27">
        <v>24.17</v>
      </c>
      <c r="J72" s="5">
        <f t="shared" si="10"/>
        <v>29.004000000000001</v>
      </c>
      <c r="K72" s="12">
        <f t="shared" si="11"/>
        <v>0</v>
      </c>
    </row>
    <row r="73" spans="1:11" ht="77.25" customHeight="1" x14ac:dyDescent="0.25">
      <c r="A73" s="35" t="e" vm="43">
        <v>#VALUE!</v>
      </c>
      <c r="B73" s="36"/>
      <c r="C73" s="29" t="s">
        <v>62</v>
      </c>
      <c r="D73" s="29"/>
      <c r="E73" s="29"/>
      <c r="F73" s="29"/>
      <c r="G73" s="29"/>
      <c r="H73" s="25"/>
      <c r="I73" s="27">
        <v>40.83</v>
      </c>
      <c r="J73" s="5">
        <f t="shared" si="10"/>
        <v>48.995999999999995</v>
      </c>
      <c r="K73" s="12">
        <f t="shared" si="11"/>
        <v>0</v>
      </c>
    </row>
    <row r="74" spans="1:11" ht="96.75" customHeight="1" x14ac:dyDescent="0.25">
      <c r="A74" s="35" t="e" vm="44">
        <v>#VALUE!</v>
      </c>
      <c r="B74" s="36"/>
      <c r="C74" s="29" t="s">
        <v>61</v>
      </c>
      <c r="D74" s="29"/>
      <c r="E74" s="29"/>
      <c r="F74" s="29"/>
      <c r="G74" s="29"/>
      <c r="H74" s="25"/>
      <c r="I74" s="27">
        <v>107.5</v>
      </c>
      <c r="J74" s="5">
        <f t="shared" si="10"/>
        <v>129</v>
      </c>
      <c r="K74" s="12">
        <f t="shared" si="11"/>
        <v>0</v>
      </c>
    </row>
    <row r="75" spans="1:11" s="3" customFormat="1" ht="30" customHeight="1" x14ac:dyDescent="0.35">
      <c r="A75" s="88" t="s">
        <v>49</v>
      </c>
      <c r="B75" s="89"/>
      <c r="C75" s="89"/>
      <c r="D75" s="89"/>
      <c r="E75" s="89"/>
      <c r="F75" s="89"/>
      <c r="G75" s="89"/>
      <c r="H75" s="89"/>
      <c r="I75" s="89"/>
      <c r="J75" s="89"/>
      <c r="K75" s="90"/>
    </row>
    <row r="76" spans="1:11" ht="108" customHeight="1" x14ac:dyDescent="0.25">
      <c r="A76" s="35" t="e" vm="45">
        <v>#VALUE!</v>
      </c>
      <c r="B76" s="36"/>
      <c r="C76" s="29" t="s">
        <v>60</v>
      </c>
      <c r="D76" s="29"/>
      <c r="E76" s="29"/>
      <c r="F76" s="29"/>
      <c r="G76" s="29"/>
      <c r="H76" s="25"/>
      <c r="I76" s="27">
        <v>40.83</v>
      </c>
      <c r="J76" s="5">
        <f>I76*1.2</f>
        <v>48.995999999999995</v>
      </c>
      <c r="K76" s="12">
        <f>H76*J76</f>
        <v>0</v>
      </c>
    </row>
    <row r="77" spans="1:11" ht="112.5" customHeight="1" x14ac:dyDescent="0.25">
      <c r="A77" s="35" t="e" vm="46">
        <v>#VALUE!</v>
      </c>
      <c r="B77" s="36"/>
      <c r="C77" s="29" t="s">
        <v>59</v>
      </c>
      <c r="D77" s="29"/>
      <c r="E77" s="29"/>
      <c r="F77" s="29"/>
      <c r="G77" s="29"/>
      <c r="H77" s="25"/>
      <c r="I77" s="27">
        <v>19.170000000000002</v>
      </c>
      <c r="J77" s="5">
        <f t="shared" ref="J77:J87" si="12">I77*1.2</f>
        <v>23.004000000000001</v>
      </c>
      <c r="K77" s="12">
        <f t="shared" ref="K77:K87" si="13">H77*J77</f>
        <v>0</v>
      </c>
    </row>
    <row r="78" spans="1:11" ht="109.5" customHeight="1" x14ac:dyDescent="0.25">
      <c r="A78" s="35" t="e" vm="47">
        <v>#VALUE!</v>
      </c>
      <c r="B78" s="36"/>
      <c r="C78" s="29" t="s">
        <v>58</v>
      </c>
      <c r="D78" s="29"/>
      <c r="E78" s="29"/>
      <c r="F78" s="29"/>
      <c r="G78" s="29"/>
      <c r="H78" s="25"/>
      <c r="I78" s="27">
        <v>24.17</v>
      </c>
      <c r="J78" s="5">
        <f t="shared" si="12"/>
        <v>29.004000000000001</v>
      </c>
      <c r="K78" s="12">
        <f t="shared" si="13"/>
        <v>0</v>
      </c>
    </row>
    <row r="79" spans="1:11" ht="139.5" customHeight="1" x14ac:dyDescent="0.25">
      <c r="A79" s="35" t="e" vm="48">
        <v>#VALUE!</v>
      </c>
      <c r="B79" s="36"/>
      <c r="C79" s="29" t="s">
        <v>57</v>
      </c>
      <c r="D79" s="29"/>
      <c r="E79" s="29"/>
      <c r="F79" s="29"/>
      <c r="G79" s="29"/>
      <c r="H79" s="25"/>
      <c r="I79" s="27">
        <v>18.329999999999998</v>
      </c>
      <c r="J79" s="5">
        <f t="shared" si="12"/>
        <v>21.995999999999999</v>
      </c>
      <c r="K79" s="12">
        <f t="shared" si="13"/>
        <v>0</v>
      </c>
    </row>
    <row r="80" spans="1:11" ht="66" customHeight="1" x14ac:dyDescent="0.25">
      <c r="A80" s="35" t="e" vm="49">
        <v>#VALUE!</v>
      </c>
      <c r="B80" s="36"/>
      <c r="C80" s="87" t="s">
        <v>51</v>
      </c>
      <c r="D80" s="87"/>
      <c r="E80" s="87"/>
      <c r="F80" s="87"/>
      <c r="G80" s="87"/>
      <c r="H80" s="25"/>
      <c r="I80" s="27">
        <v>28.33</v>
      </c>
      <c r="J80" s="5">
        <f t="shared" si="12"/>
        <v>33.995999999999995</v>
      </c>
      <c r="K80" s="12">
        <f t="shared" si="13"/>
        <v>0</v>
      </c>
    </row>
    <row r="81" spans="1:11" ht="101.25" customHeight="1" x14ac:dyDescent="0.25">
      <c r="A81" s="35" t="e" vm="50">
        <v>#VALUE!</v>
      </c>
      <c r="B81" s="36"/>
      <c r="C81" s="87" t="s">
        <v>52</v>
      </c>
      <c r="D81" s="87"/>
      <c r="E81" s="87"/>
      <c r="F81" s="87"/>
      <c r="G81" s="87"/>
      <c r="H81" s="25"/>
      <c r="I81" s="27">
        <v>74.17</v>
      </c>
      <c r="J81" s="5">
        <f t="shared" si="12"/>
        <v>89.004000000000005</v>
      </c>
      <c r="K81" s="12">
        <f t="shared" si="13"/>
        <v>0</v>
      </c>
    </row>
    <row r="82" spans="1:11" ht="86.25" customHeight="1" x14ac:dyDescent="0.25">
      <c r="A82" s="35" t="e" vm="51">
        <v>#VALUE!</v>
      </c>
      <c r="B82" s="36"/>
      <c r="C82" s="87" t="s">
        <v>53</v>
      </c>
      <c r="D82" s="87"/>
      <c r="E82" s="87"/>
      <c r="F82" s="87"/>
      <c r="G82" s="87"/>
      <c r="H82" s="25"/>
      <c r="I82" s="27">
        <v>57.5</v>
      </c>
      <c r="J82" s="5">
        <f t="shared" si="12"/>
        <v>69</v>
      </c>
      <c r="K82" s="12">
        <f t="shared" si="13"/>
        <v>0</v>
      </c>
    </row>
    <row r="83" spans="1:11" ht="94.5" customHeight="1" x14ac:dyDescent="0.25">
      <c r="A83" s="35" t="e" vm="52">
        <v>#VALUE!</v>
      </c>
      <c r="B83" s="36"/>
      <c r="C83" s="87" t="s">
        <v>54</v>
      </c>
      <c r="D83" s="87"/>
      <c r="E83" s="87"/>
      <c r="F83" s="87"/>
      <c r="G83" s="87"/>
      <c r="H83" s="25"/>
      <c r="I83" s="27">
        <v>20.83</v>
      </c>
      <c r="J83" s="5">
        <f t="shared" si="12"/>
        <v>24.995999999999999</v>
      </c>
      <c r="K83" s="12">
        <f t="shared" si="13"/>
        <v>0</v>
      </c>
    </row>
    <row r="84" spans="1:11" ht="109.5" customHeight="1" x14ac:dyDescent="0.25">
      <c r="A84" s="35" t="e" vm="53">
        <v>#VALUE!</v>
      </c>
      <c r="B84" s="36"/>
      <c r="C84" s="87" t="s">
        <v>55</v>
      </c>
      <c r="D84" s="87"/>
      <c r="E84" s="87"/>
      <c r="F84" s="87"/>
      <c r="G84" s="87"/>
      <c r="H84" s="25"/>
      <c r="I84" s="27">
        <v>49.17</v>
      </c>
      <c r="J84" s="5">
        <f t="shared" si="12"/>
        <v>59.003999999999998</v>
      </c>
      <c r="K84" s="12">
        <f t="shared" si="13"/>
        <v>0</v>
      </c>
    </row>
    <row r="85" spans="1:11" ht="96" customHeight="1" x14ac:dyDescent="0.25">
      <c r="A85" s="35" t="e" vm="54">
        <v>#VALUE!</v>
      </c>
      <c r="B85" s="36"/>
      <c r="C85" s="29" t="s">
        <v>98</v>
      </c>
      <c r="D85" s="29"/>
      <c r="E85" s="29"/>
      <c r="F85" s="29"/>
      <c r="G85" s="29"/>
      <c r="H85" s="25"/>
      <c r="I85" s="27">
        <v>49.17</v>
      </c>
      <c r="J85" s="5">
        <f t="shared" si="12"/>
        <v>59.003999999999998</v>
      </c>
      <c r="K85" s="12">
        <f t="shared" si="13"/>
        <v>0</v>
      </c>
    </row>
    <row r="86" spans="1:11" ht="111.75" customHeight="1" x14ac:dyDescent="0.25">
      <c r="A86" s="35" t="e" vm="55">
        <v>#VALUE!</v>
      </c>
      <c r="B86" s="36"/>
      <c r="C86" s="29" t="s">
        <v>99</v>
      </c>
      <c r="D86" s="29"/>
      <c r="E86" s="29"/>
      <c r="F86" s="29"/>
      <c r="G86" s="29"/>
      <c r="H86" s="25"/>
      <c r="I86" s="27">
        <v>37.5</v>
      </c>
      <c r="J86" s="5">
        <f t="shared" si="12"/>
        <v>45</v>
      </c>
      <c r="K86" s="12">
        <f t="shared" si="13"/>
        <v>0</v>
      </c>
    </row>
    <row r="87" spans="1:11" ht="78.75" customHeight="1" x14ac:dyDescent="0.25">
      <c r="A87" s="35" t="e" vm="56">
        <v>#VALUE!</v>
      </c>
      <c r="B87" s="36"/>
      <c r="C87" s="29" t="s">
        <v>97</v>
      </c>
      <c r="D87" s="29"/>
      <c r="E87" s="29"/>
      <c r="F87" s="29"/>
      <c r="G87" s="29"/>
      <c r="H87" s="25"/>
      <c r="I87" s="27">
        <v>14.08</v>
      </c>
      <c r="J87" s="5">
        <f t="shared" si="12"/>
        <v>16.896000000000001</v>
      </c>
      <c r="K87" s="12">
        <f t="shared" si="13"/>
        <v>0</v>
      </c>
    </row>
    <row r="88" spans="1:11" s="3" customFormat="1" ht="30" customHeight="1" x14ac:dyDescent="0.35">
      <c r="A88" s="88" t="s">
        <v>50</v>
      </c>
      <c r="B88" s="89"/>
      <c r="C88" s="89"/>
      <c r="D88" s="89"/>
      <c r="E88" s="89"/>
      <c r="F88" s="89"/>
      <c r="G88" s="89"/>
      <c r="H88" s="89"/>
      <c r="I88" s="89"/>
      <c r="J88" s="89"/>
      <c r="K88" s="90"/>
    </row>
    <row r="89" spans="1:11" ht="80.25" customHeight="1" x14ac:dyDescent="0.25">
      <c r="A89" s="35" t="e" vm="57">
        <v>#VALUE!</v>
      </c>
      <c r="B89" s="36"/>
      <c r="C89" s="29" t="s">
        <v>74</v>
      </c>
      <c r="D89" s="29"/>
      <c r="E89" s="29"/>
      <c r="F89" s="29"/>
      <c r="G89" s="29"/>
      <c r="H89" s="25"/>
      <c r="I89" s="27">
        <v>8.25</v>
      </c>
      <c r="J89" s="5">
        <f>I89*1.2</f>
        <v>9.9</v>
      </c>
      <c r="K89" s="12">
        <f>H89*J89</f>
        <v>0</v>
      </c>
    </row>
    <row r="90" spans="1:11" ht="79.5" customHeight="1" x14ac:dyDescent="0.25">
      <c r="A90" s="35" t="e" vm="58">
        <v>#VALUE!</v>
      </c>
      <c r="B90" s="36"/>
      <c r="C90" s="29" t="s">
        <v>56</v>
      </c>
      <c r="D90" s="29"/>
      <c r="E90" s="29"/>
      <c r="F90" s="29"/>
      <c r="G90" s="29"/>
      <c r="H90" s="25"/>
      <c r="I90" s="27">
        <v>24.92</v>
      </c>
      <c r="J90" s="5">
        <f t="shared" ref="J90:J93" si="14">I90*1.2</f>
        <v>29.904</v>
      </c>
      <c r="K90" s="12">
        <f t="shared" ref="K90:K93" si="15">H90*J90</f>
        <v>0</v>
      </c>
    </row>
    <row r="91" spans="1:11" ht="79.5" customHeight="1" x14ac:dyDescent="0.25">
      <c r="A91" s="35" t="e" vm="59">
        <v>#VALUE!</v>
      </c>
      <c r="B91" s="36"/>
      <c r="C91" s="29" t="s">
        <v>75</v>
      </c>
      <c r="D91" s="29"/>
      <c r="E91" s="29"/>
      <c r="F91" s="29"/>
      <c r="G91" s="29"/>
      <c r="H91" s="25"/>
      <c r="I91" s="28">
        <v>16.579999999999998</v>
      </c>
      <c r="J91" s="5">
        <f t="shared" si="14"/>
        <v>19.895999999999997</v>
      </c>
      <c r="K91" s="12">
        <f t="shared" si="15"/>
        <v>0</v>
      </c>
    </row>
    <row r="92" spans="1:11" ht="68.25" customHeight="1" x14ac:dyDescent="0.25">
      <c r="A92" s="35" t="e" vm="60">
        <v>#VALUE!</v>
      </c>
      <c r="B92" s="36"/>
      <c r="C92" s="29" t="s">
        <v>77</v>
      </c>
      <c r="D92" s="29"/>
      <c r="E92" s="29"/>
      <c r="F92" s="29"/>
      <c r="G92" s="29"/>
      <c r="H92" s="25"/>
      <c r="I92" s="28">
        <v>10</v>
      </c>
      <c r="J92" s="5">
        <f t="shared" si="14"/>
        <v>12</v>
      </c>
      <c r="K92" s="12">
        <f t="shared" si="15"/>
        <v>0</v>
      </c>
    </row>
    <row r="93" spans="1:11" ht="81" customHeight="1" thickBot="1" x14ac:dyDescent="0.3">
      <c r="A93" s="35" t="e" vm="61">
        <v>#VALUE!</v>
      </c>
      <c r="B93" s="36"/>
      <c r="C93" s="29" t="s">
        <v>76</v>
      </c>
      <c r="D93" s="29"/>
      <c r="E93" s="29"/>
      <c r="F93" s="29"/>
      <c r="G93" s="29"/>
      <c r="H93" s="25"/>
      <c r="I93" s="28">
        <v>15.83</v>
      </c>
      <c r="J93" s="5">
        <f t="shared" si="14"/>
        <v>18.995999999999999</v>
      </c>
      <c r="K93" s="12">
        <f t="shared" si="15"/>
        <v>0</v>
      </c>
    </row>
    <row r="94" spans="1:11" s="3" customFormat="1" ht="19.2" customHeight="1" x14ac:dyDescent="0.35">
      <c r="A94" s="46" t="s">
        <v>5</v>
      </c>
      <c r="B94" s="47"/>
      <c r="C94" s="47"/>
      <c r="D94" s="47" t="s">
        <v>1</v>
      </c>
      <c r="E94" s="47"/>
      <c r="F94" s="47"/>
      <c r="G94" s="47" t="s">
        <v>4</v>
      </c>
      <c r="H94" s="47"/>
      <c r="I94" s="47"/>
      <c r="J94" s="47"/>
      <c r="K94" s="64"/>
    </row>
    <row r="95" spans="1:11" s="4" customFormat="1" ht="19.2" customHeight="1" x14ac:dyDescent="0.3">
      <c r="A95" s="65">
        <f>G95/1.2</f>
        <v>848.33999999999992</v>
      </c>
      <c r="B95" s="42"/>
      <c r="C95" s="42"/>
      <c r="D95" s="42">
        <f>0.2*A95</f>
        <v>169.66800000000001</v>
      </c>
      <c r="E95" s="42"/>
      <c r="F95" s="42"/>
      <c r="G95" s="42">
        <f>SUM(K17:K93)</f>
        <v>1018.0079999999998</v>
      </c>
      <c r="H95" s="42"/>
      <c r="I95" s="42"/>
      <c r="J95" s="42"/>
      <c r="K95" s="43"/>
    </row>
    <row r="96" spans="1:11" ht="19.2" customHeight="1" x14ac:dyDescent="0.25">
      <c r="A96" s="13"/>
      <c r="B96" s="6"/>
      <c r="C96" s="6"/>
      <c r="D96" s="62" t="s">
        <v>16</v>
      </c>
      <c r="E96" s="62"/>
      <c r="F96" s="63"/>
      <c r="G96" s="42">
        <f>G95*0.7</f>
        <v>712.60559999999987</v>
      </c>
      <c r="H96" s="42"/>
      <c r="I96" s="42"/>
      <c r="J96" s="42"/>
      <c r="K96" s="43"/>
    </row>
    <row r="97" spans="1:11" ht="19.2" customHeight="1" x14ac:dyDescent="0.25">
      <c r="A97" s="14"/>
      <c r="B97" s="18"/>
      <c r="C97" s="18"/>
      <c r="D97" s="44" t="s">
        <v>15</v>
      </c>
      <c r="E97" s="44"/>
      <c r="F97" s="45"/>
      <c r="G97" s="42">
        <f>G95-G96</f>
        <v>305.40239999999994</v>
      </c>
      <c r="H97" s="42"/>
      <c r="I97" s="42"/>
      <c r="J97" s="42"/>
      <c r="K97" s="43"/>
    </row>
    <row r="98" spans="1:11" ht="18" thickBot="1" x14ac:dyDescent="0.35">
      <c r="A98" s="53" t="s">
        <v>0</v>
      </c>
      <c r="B98" s="54"/>
      <c r="C98" s="54"/>
      <c r="D98" s="54"/>
      <c r="E98" s="54"/>
      <c r="F98" s="54"/>
      <c r="G98" s="54"/>
      <c r="H98" s="54"/>
      <c r="I98" s="54"/>
      <c r="J98" s="54"/>
      <c r="K98" s="55"/>
    </row>
    <row r="99" spans="1:11" ht="18.75" customHeight="1" x14ac:dyDescent="0.25">
      <c r="A99" s="50" t="s">
        <v>26</v>
      </c>
      <c r="B99" s="51"/>
      <c r="C99" s="51"/>
      <c r="D99" s="51"/>
      <c r="E99" s="51"/>
      <c r="F99" s="51"/>
      <c r="G99" s="51"/>
      <c r="H99" s="51"/>
      <c r="I99" s="51"/>
      <c r="J99" s="51"/>
      <c r="K99" s="52"/>
    </row>
    <row r="100" spans="1:11" ht="17.399999999999999" x14ac:dyDescent="0.25">
      <c r="A100" s="56" t="s">
        <v>27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8"/>
    </row>
    <row r="101" spans="1:11" ht="153.75" customHeight="1" thickBot="1" x14ac:dyDescent="0.45">
      <c r="A101" s="59" t="s">
        <v>28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1"/>
    </row>
    <row r="102" spans="1:11" ht="15" customHeight="1" x14ac:dyDescent="0.25">
      <c r="A102" s="48" t="s">
        <v>14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</row>
  </sheetData>
  <sheetProtection algorithmName="SHA-512" hashValue="q0Dmq9A3dZQ5FBEemeHyjjZjO4pkz0w/Nhta+wEB3M3yXeN0cnu1hnXMS0h7Gw04xiSlW9jBpfOvOM/49zg2kg==" saltValue="srsKoV9fardXQBd3ZJKX1Q==" spinCount="100000" sheet="1" objects="1" scenarios="1" selectLockedCells="1"/>
  <mergeCells count="177">
    <mergeCell ref="A87:B87"/>
    <mergeCell ref="C87:G87"/>
    <mergeCell ref="A88:K88"/>
    <mergeCell ref="A92:B92"/>
    <mergeCell ref="C92:G92"/>
    <mergeCell ref="A93:B93"/>
    <mergeCell ref="C93:G93"/>
    <mergeCell ref="A89:B89"/>
    <mergeCell ref="C89:G89"/>
    <mergeCell ref="A91:B91"/>
    <mergeCell ref="C91:G91"/>
    <mergeCell ref="A84:B84"/>
    <mergeCell ref="C84:G84"/>
    <mergeCell ref="A81:B81"/>
    <mergeCell ref="C81:G81"/>
    <mergeCell ref="A82:B82"/>
    <mergeCell ref="A57:K57"/>
    <mergeCell ref="A61:K61"/>
    <mergeCell ref="A75:K75"/>
    <mergeCell ref="C72:G72"/>
    <mergeCell ref="A73:B73"/>
    <mergeCell ref="C73:G73"/>
    <mergeCell ref="A74:B74"/>
    <mergeCell ref="C74:G74"/>
    <mergeCell ref="A59:B59"/>
    <mergeCell ref="C59:G59"/>
    <mergeCell ref="A67:B67"/>
    <mergeCell ref="C82:G82"/>
    <mergeCell ref="A83:B83"/>
    <mergeCell ref="C83:G83"/>
    <mergeCell ref="A80:B80"/>
    <mergeCell ref="C80:G80"/>
    <mergeCell ref="A69:B69"/>
    <mergeCell ref="C69:G69"/>
    <mergeCell ref="A70:B70"/>
    <mergeCell ref="G6:J6"/>
    <mergeCell ref="A53:B53"/>
    <mergeCell ref="C53:G53"/>
    <mergeCell ref="C46:G46"/>
    <mergeCell ref="C42:G42"/>
    <mergeCell ref="A44:B44"/>
    <mergeCell ref="C44:G44"/>
    <mergeCell ref="G10:J10"/>
    <mergeCell ref="G7:J7"/>
    <mergeCell ref="G8:J8"/>
    <mergeCell ref="G9:J9"/>
    <mergeCell ref="G11:J11"/>
    <mergeCell ref="A12:D12"/>
    <mergeCell ref="G13:J13"/>
    <mergeCell ref="A14:I14"/>
    <mergeCell ref="A15:B15"/>
    <mergeCell ref="C15:G15"/>
    <mergeCell ref="A48:B48"/>
    <mergeCell ref="C48:G48"/>
    <mergeCell ref="A49:B49"/>
    <mergeCell ref="C49:G49"/>
    <mergeCell ref="A50:B50"/>
    <mergeCell ref="C50:G50"/>
    <mergeCell ref="A51:B51"/>
    <mergeCell ref="A16:K16"/>
    <mergeCell ref="A23:B23"/>
    <mergeCell ref="C23:G23"/>
    <mergeCell ref="A54:B54"/>
    <mergeCell ref="C54:G54"/>
    <mergeCell ref="A55:B55"/>
    <mergeCell ref="C55:G55"/>
    <mergeCell ref="A47:K47"/>
    <mergeCell ref="A46:B46"/>
    <mergeCell ref="A42:B42"/>
    <mergeCell ref="A28:B28"/>
    <mergeCell ref="C28:G28"/>
    <mergeCell ref="A24:B24"/>
    <mergeCell ref="C24:G24"/>
    <mergeCell ref="A18:B18"/>
    <mergeCell ref="C18:G18"/>
    <mergeCell ref="A19:B19"/>
    <mergeCell ref="C19:G19"/>
    <mergeCell ref="A20:B20"/>
    <mergeCell ref="C20:G20"/>
    <mergeCell ref="C17:G17"/>
    <mergeCell ref="A17:B17"/>
    <mergeCell ref="A21:B21"/>
    <mergeCell ref="C21:G21"/>
    <mergeCell ref="C25:G25"/>
    <mergeCell ref="G94:K94"/>
    <mergeCell ref="A95:C95"/>
    <mergeCell ref="D95:F95"/>
    <mergeCell ref="G95:K95"/>
    <mergeCell ref="A62:B62"/>
    <mergeCell ref="C62:G62"/>
    <mergeCell ref="A79:B79"/>
    <mergeCell ref="C79:G79"/>
    <mergeCell ref="A76:B76"/>
    <mergeCell ref="C76:G76"/>
    <mergeCell ref="A60:B60"/>
    <mergeCell ref="C60:G60"/>
    <mergeCell ref="A63:B63"/>
    <mergeCell ref="C63:G63"/>
    <mergeCell ref="A38:K38"/>
    <mergeCell ref="A43:B43"/>
    <mergeCell ref="C43:G43"/>
    <mergeCell ref="A45:B45"/>
    <mergeCell ref="C45:G45"/>
    <mergeCell ref="A40:B40"/>
    <mergeCell ref="C67:G67"/>
    <mergeCell ref="A68:B68"/>
    <mergeCell ref="C68:G68"/>
    <mergeCell ref="A102:K102"/>
    <mergeCell ref="E7:F7"/>
    <mergeCell ref="E8:F8"/>
    <mergeCell ref="E9:F9"/>
    <mergeCell ref="E10:F10"/>
    <mergeCell ref="A99:K99"/>
    <mergeCell ref="A39:B39"/>
    <mergeCell ref="C39:G39"/>
    <mergeCell ref="A98:K98"/>
    <mergeCell ref="A41:B41"/>
    <mergeCell ref="C41:G41"/>
    <mergeCell ref="A58:B58"/>
    <mergeCell ref="C58:G58"/>
    <mergeCell ref="A100:K100"/>
    <mergeCell ref="A27:B27"/>
    <mergeCell ref="C27:G27"/>
    <mergeCell ref="A101:K101"/>
    <mergeCell ref="A90:B90"/>
    <mergeCell ref="C90:G90"/>
    <mergeCell ref="A56:K56"/>
    <mergeCell ref="D96:F96"/>
    <mergeCell ref="A22:B22"/>
    <mergeCell ref="C22:G22"/>
    <mergeCell ref="A25:B25"/>
    <mergeCell ref="A26:B26"/>
    <mergeCell ref="C26:G26"/>
    <mergeCell ref="G96:K96"/>
    <mergeCell ref="D97:F97"/>
    <mergeCell ref="G97:K97"/>
    <mergeCell ref="A94:C94"/>
    <mergeCell ref="D94:F94"/>
    <mergeCell ref="A64:B64"/>
    <mergeCell ref="C64:G64"/>
    <mergeCell ref="A65:B65"/>
    <mergeCell ref="C65:G65"/>
    <mergeCell ref="A85:B85"/>
    <mergeCell ref="C85:G85"/>
    <mergeCell ref="A86:B86"/>
    <mergeCell ref="C86:G86"/>
    <mergeCell ref="A71:B71"/>
    <mergeCell ref="C71:G71"/>
    <mergeCell ref="A72:B72"/>
    <mergeCell ref="A66:B66"/>
    <mergeCell ref="C66:G66"/>
    <mergeCell ref="A77:B77"/>
    <mergeCell ref="C77:G77"/>
    <mergeCell ref="A78:B78"/>
    <mergeCell ref="C78:G78"/>
    <mergeCell ref="C70:G70"/>
    <mergeCell ref="C51:G51"/>
    <mergeCell ref="A29:K29"/>
    <mergeCell ref="A32:B32"/>
    <mergeCell ref="C32:G32"/>
    <mergeCell ref="A30:B30"/>
    <mergeCell ref="C30:G30"/>
    <mergeCell ref="A31:B31"/>
    <mergeCell ref="C31:G31"/>
    <mergeCell ref="A33:B33"/>
    <mergeCell ref="C33:G33"/>
    <mergeCell ref="A37:B37"/>
    <mergeCell ref="C37:G37"/>
    <mergeCell ref="A34:B34"/>
    <mergeCell ref="C34:G34"/>
    <mergeCell ref="A35:B35"/>
    <mergeCell ref="C35:G35"/>
    <mergeCell ref="A36:B36"/>
    <mergeCell ref="C36:G36"/>
    <mergeCell ref="C52:G52"/>
    <mergeCell ref="A52:B52"/>
    <mergeCell ref="C40:G40"/>
  </mergeCells>
  <phoneticPr fontId="25" type="noConversion"/>
  <hyperlinks>
    <hyperlink ref="A11" r:id="rId1" xr:uid="{38A682DD-052B-497B-BE7F-28C6820D4E8E}"/>
    <hyperlink ref="A12" r:id="rId2" xr:uid="{50096EFD-9859-4BEA-9114-62D244B010B4}"/>
  </hyperlinks>
  <pageMargins left="0.51181102362204722" right="0.31496062992125984" top="0.39370078740157483" bottom="0.15748031496062992" header="0.31496062992125984" footer="0.31496062992125984"/>
  <pageSetup paperSize="9" scale="54" fitToHeight="0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PLANCHAS ENO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Jean-François PLISZCZAK</cp:lastModifiedBy>
  <cp:lastPrinted>2025-06-05T19:08:00Z</cp:lastPrinted>
  <dcterms:created xsi:type="dcterms:W3CDTF">2019-03-19T10:06:12Z</dcterms:created>
  <dcterms:modified xsi:type="dcterms:W3CDTF">2025-06-13T20:09:20Z</dcterms:modified>
</cp:coreProperties>
</file>