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c0314d23165717e4/Desktop/A - SAUVEGARDE/D - MMP/0 - AFFAIRES/Z DEVIS SITE/TTC F/"/>
    </mc:Choice>
  </mc:AlternateContent>
  <xr:revisionPtr revIDLastSave="3" documentId="13_ncr:1_{DA8261E4-9263-44DD-A0B6-AF5B6DBAE6E9}" xr6:coauthVersionLast="47" xr6:coauthVersionMax="47" xr10:uidLastSave="{A6BC1F50-40D2-40B5-86A0-E29096EE7DC4}"/>
  <bookViews>
    <workbookView xWindow="-108" yWindow="-108" windowWidth="23256" windowHeight="12456" xr2:uid="{00000000-000D-0000-FFFF-FFFF00000000}"/>
  </bookViews>
  <sheets>
    <sheet name="PLANCHAS ENO" sheetId="10" r:id="rId1"/>
  </sheets>
  <externalReferences>
    <externalReference r:id="rId2"/>
    <externalReference r:id="rId3"/>
  </externalReferences>
  <definedNames>
    <definedName name="Clients">[1]Clients!$A:$A</definedName>
    <definedName name="Copie">#REF!</definedName>
    <definedName name="Copie2">#REF!</definedName>
    <definedName name="DIM">#REF!</definedName>
    <definedName name="EVACUATION">#REF!</definedName>
    <definedName name="fdf">#REF!</definedName>
    <definedName name="ff">#REF!</definedName>
    <definedName name="FL">'[2]Piscine FORME LIBRE'!$B$3:$B$7</definedName>
    <definedName name="LMAR">'[2]Pisc. rectangle PENTE COMPOSEE'!$B$21,'[2]Pisc. rectangle PENTE COMPOSEE'!$B$23,'[2]Pisc. rectangle PENTE COMPOSEE'!$B$25,'[2]Pisc. rectangle PENTE COMPOSEE'!$B$27,'[2]Pisc. rectangle PENTE COMPOSEE'!$B$29</definedName>
    <definedName name="LONGMAR2">'[2]Piscine FORME LIBRE'!$B$15,'[2]Piscine FORME LIBRE'!$B$17,'[2]Piscine FORME LIBRE'!$B$19,'[2]Piscine FORME LIBRE'!$B$21,'[2]Piscine FORME LIBRE'!$B$23</definedName>
    <definedName name="LONGMARC">#REF!,#REF!,#REF!,#REF!,#REF!</definedName>
    <definedName name="MARCH">#REF!</definedName>
    <definedName name="MARCHES">#REF!</definedName>
    <definedName name="MRC">'[2]Piscine FORME LIBRE'!$B$15:$B$24</definedName>
    <definedName name="MRRC">'[2]Pisc. rectangle PENTE COMPOSEE'!$B$21:$B$30</definedName>
    <definedName name="OPTIONSGO">#REF!</definedName>
    <definedName name="produits">[1]Produits!$B$3:$B$30</definedName>
    <definedName name="Vole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0" i="10" l="1"/>
  <c r="K30" i="10" s="1"/>
  <c r="J31" i="10"/>
  <c r="J32" i="10"/>
  <c r="K32" i="10" s="1"/>
  <c r="J33" i="10"/>
  <c r="K47" i="10"/>
  <c r="K48" i="10"/>
  <c r="K49" i="10"/>
  <c r="K50" i="10"/>
  <c r="K51" i="10"/>
  <c r="K52" i="10"/>
  <c r="K53" i="10"/>
  <c r="K54" i="10"/>
  <c r="K46" i="10"/>
  <c r="J47" i="10"/>
  <c r="J48" i="10"/>
  <c r="J49" i="10"/>
  <c r="J50" i="10"/>
  <c r="J51" i="10"/>
  <c r="J52" i="10"/>
  <c r="J53" i="10"/>
  <c r="J54" i="10"/>
  <c r="J46" i="10"/>
  <c r="K43" i="10"/>
  <c r="K44" i="10"/>
  <c r="K42" i="10"/>
  <c r="J43" i="10"/>
  <c r="J44" i="10"/>
  <c r="J42" i="10"/>
  <c r="K38" i="10"/>
  <c r="K39" i="10"/>
  <c r="K40" i="10"/>
  <c r="K37" i="10"/>
  <c r="J38" i="10"/>
  <c r="J39" i="10"/>
  <c r="J40" i="10"/>
  <c r="J37" i="10"/>
  <c r="K35" i="10"/>
  <c r="J35" i="10"/>
  <c r="K31" i="10"/>
  <c r="K33" i="10"/>
  <c r="K24" i="10"/>
  <c r="K25" i="10"/>
  <c r="K26" i="10"/>
  <c r="K27" i="10"/>
  <c r="K28" i="10"/>
  <c r="K23" i="10"/>
  <c r="J24" i="10"/>
  <c r="J25" i="10"/>
  <c r="J26" i="10"/>
  <c r="J27" i="10"/>
  <c r="J28" i="10"/>
  <c r="J23" i="10"/>
  <c r="K18" i="10"/>
  <c r="K19" i="10"/>
  <c r="K20" i="10"/>
  <c r="K17" i="10"/>
  <c r="J18" i="10"/>
  <c r="J19" i="10"/>
  <c r="J20" i="10"/>
  <c r="J17" i="10"/>
  <c r="G57" i="10" l="1"/>
  <c r="G58" i="10" s="1"/>
  <c r="A57" i="10" l="1"/>
  <c r="D57" i="10" s="1"/>
  <c r="G59" i="10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0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</futureMetadata>
  <valueMetadata count="30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</valueMetadata>
</metadata>
</file>

<file path=xl/sharedStrings.xml><?xml version="1.0" encoding="utf-8"?>
<sst xmlns="http://schemas.openxmlformats.org/spreadsheetml/2006/main" count="70" uniqueCount="70">
  <si>
    <t>Mode de règlement :  virement ou chèque</t>
  </si>
  <si>
    <t>TVA 20%</t>
  </si>
  <si>
    <t>MA MINI PISCINE SAS</t>
  </si>
  <si>
    <t>Total € TTC</t>
  </si>
  <si>
    <t>TOTAL TTC</t>
  </si>
  <si>
    <t>Total HT</t>
  </si>
  <si>
    <t>23, le clos des Vignes - 57310 Bousse</t>
  </si>
  <si>
    <t>Q</t>
  </si>
  <si>
    <t>P €HT</t>
  </si>
  <si>
    <t>Validité du devis : 15 jours</t>
  </si>
  <si>
    <t>06 13 51 02 47</t>
  </si>
  <si>
    <t>contact@ma-mini-piscine.fr</t>
  </si>
  <si>
    <t>Références</t>
  </si>
  <si>
    <t>Désignations</t>
  </si>
  <si>
    <t xml:space="preserve">MA MINI PISCINE - 23, le clos des vignes - 57310 BOUSSE - SAS au capital de 500 € - RCS Thionville : 982 028 789 </t>
  </si>
  <si>
    <t>Solde à la livraison</t>
  </si>
  <si>
    <t>Acompte : 70% à la commande</t>
  </si>
  <si>
    <t>CUISINES D'EXTÉRIEUR LORRAINE est une marque de :</t>
  </si>
  <si>
    <t>Délai : 8 à 10 semaines à réception de la validation du plan de fabrication par le client</t>
  </si>
  <si>
    <t>www.cuisines-d-extérieur-lorraine.fr</t>
  </si>
  <si>
    <t>V8</t>
  </si>
  <si>
    <t>Nom + Prénom</t>
  </si>
  <si>
    <t>N° + Rue</t>
  </si>
  <si>
    <t>CP + Ville</t>
  </si>
  <si>
    <t>N° de Portable</t>
  </si>
  <si>
    <r>
      <rPr>
        <b/>
        <sz val="14"/>
        <color rgb="FF0070C0"/>
        <rFont val="Arial"/>
        <family val="2"/>
      </rPr>
      <t xml:space="preserve">En cas d'accord de votre part, faire précéder votre signature de la mention : "BON POUR ACCORD ET COMMANDE" </t>
    </r>
    <r>
      <rPr>
        <b/>
        <sz val="11"/>
        <color rgb="FF0070C0"/>
        <rFont val="Arial"/>
        <family val="2"/>
      </rPr>
      <t xml:space="preserve"> </t>
    </r>
  </si>
  <si>
    <t xml:space="preserve">Date :                            Signature (le signataire déclare accepter les conditions générales de vente jointe au présent devis) :   </t>
  </si>
  <si>
    <t>DEVIS SIGNÉ &amp; CGV PARAPHÉES À ENVOYER PAR MAIL À : contact@ma-mini-piscine.fr</t>
  </si>
  <si>
    <t>DEVIS CUISINE D'EXTÉRIEUR ENO</t>
  </si>
  <si>
    <t>Modules de cuisson</t>
  </si>
  <si>
    <t>Module évier</t>
  </si>
  <si>
    <t xml:space="preserve">Modules plan de travail </t>
  </si>
  <si>
    <t>Modules d'angle</t>
  </si>
  <si>
    <t>Modules frigo</t>
  </si>
  <si>
    <t>Accessoires</t>
  </si>
  <si>
    <r>
      <rPr>
        <b/>
        <sz val="12"/>
        <color theme="1"/>
        <rFont val="Arial"/>
        <family val="2"/>
      </rPr>
      <t xml:space="preserve">Couvercle pour plancha encastrée TRIBU - CP5331     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Couvercle de protection
Extrat plat
Béquille de maintien
Inox de qualité 304 L
Finition recuit brillant                                     </t>
    </r>
  </si>
  <si>
    <r>
      <rPr>
        <b/>
        <sz val="12"/>
        <color theme="1"/>
        <rFont val="Arial"/>
        <family val="2"/>
      </rPr>
      <t xml:space="preserve">Couvercle pour module MASTER - 019588881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Verre trempé
Charnières articulées à frein
Se fixe sur le plan de travail                                  </t>
    </r>
  </si>
  <si>
    <t>ENO - Cuisines d'extérieur MODULO à composer - Couleur Gris Cargo &amp; Noir - À monter</t>
  </si>
  <si>
    <t>ENO - Cuisines d'extérieur MODULO complètes - Couleur Gris Cargo &amp; Noir - À monter</t>
  </si>
  <si>
    <r>
      <rPr>
        <b/>
        <sz val="12"/>
        <color theme="1"/>
        <rFont val="Arial"/>
        <family val="2"/>
      </rPr>
      <t xml:space="preserve">Ensemble cuisine DE LUXE - 6 modules - 3m55 x 2m77         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Module surbaissé pour plancha avec rangement bouteille gaz - 80 cm
Meuble plan de travail avec 2 grands tiroirs - 80 cm
Meuble évier - 80cm
Meuble frigo avec frigo tropicalisé - 80 cm
Meuble Master 2 feux gaz (plaque de cuisson incluse) - 80 cm
Meuble d'angle
Comptoir bar
Acier galvanisé thermolaqué                                        </t>
    </r>
  </si>
  <si>
    <r>
      <rPr>
        <b/>
        <sz val="12"/>
        <color theme="1"/>
        <rFont val="Arial"/>
        <family val="2"/>
      </rPr>
      <t xml:space="preserve">Ensemble cuisine CONFORT - 4 modules - 3m02 x 1m42            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Module surbaissé pour plancha avec rangement bouteille gaz - 80cm    
Meuble plan de travail - 80cm
Meuble évier - 80cm
Meuble frigo avec frigo tropicalisé - 80cm                                                                                                                                                                            Plateau d'angle
Acier galvanisé thermolaqué                                          </t>
    </r>
  </si>
  <si>
    <r>
      <rPr>
        <b/>
        <sz val="12"/>
        <color theme="1"/>
        <rFont val="Arial"/>
        <family val="2"/>
      </rPr>
      <t xml:space="preserve">Ensemble cuisine CLASSIC - 3 modules - 2m40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Module surbaissé pour plancha avec rangement bouteille gaz  - 80cm   
Meuble plan de travail - 80cm
Meuble évier - 80cm                                                                                                                                                                                                                Acier galvanisé thermolaqué</t>
    </r>
  </si>
  <si>
    <r>
      <rPr>
        <b/>
        <sz val="12"/>
        <color theme="1"/>
        <rFont val="Arial"/>
        <family val="2"/>
      </rPr>
      <t xml:space="preserve">Ensemble cuisine ESSENTIEL - 2 modules - 1m60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Module surbaissé pour plancha avec rangement bouteille gaz  - 80 cm
Meuble plan de travail - 80 cm
Acier galvanisé thermolaqué</t>
    </r>
  </si>
  <si>
    <r>
      <rPr>
        <b/>
        <sz val="12"/>
        <color theme="1"/>
        <rFont val="Arial"/>
        <family val="2"/>
      </rPr>
      <t xml:space="preserve">Module PLANCHA - L80 x P62 x H77 cm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Permet de poser une plancha - Plancha non incluse
Acier galvanisé thermolaqué     
Plateau surbaissé
Crédence haute noire
1 porte - Espace de stockage pour la bouteille de gaz
2 roues fixes - 2 pieds réglables en hauteur
2 poignées escamotables pour le déplacement
Se fixe aux autres modules par la crédence                        </t>
    </r>
  </si>
  <si>
    <r>
      <rPr>
        <b/>
        <sz val="12"/>
        <color theme="1"/>
        <rFont val="Arial"/>
        <family val="2"/>
      </rPr>
      <t xml:space="preserve">Module plancha TRIBU - L80 x P62 x H85 cm         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Plancha Tribu 2 brûleurs gaz 2,5 kW encastrée 
Acier galvanisé thermolaqué     
Crédence haute noire
1 porte - Espace de stockage pour la bouteille de gaz
2 roues fixes - 2 pieds réglables en hauteur
2 poignées escamotables pour le déplacement
Se fixe aux autres modules par la crédence                                  </t>
    </r>
  </si>
  <si>
    <r>
      <rPr>
        <b/>
        <sz val="12"/>
        <color theme="1"/>
        <rFont val="Arial"/>
        <family val="2"/>
      </rPr>
      <t xml:space="preserve">Module MASTER - L80 x P62 x H85 cm       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Table de cuisson Master 2 brûleur gaz 4,25 kW encastrée
Acier galvanisé thermolaqué
Crédence haute noire
1 porte - Espace de stockage pour la bouteille de gaz
2 roues fixes - 2 pieds réglables en hauteur
2 poignées escamotables pour le déplacement
Se fixe aux autres modules par la crédence
Couvercle de protection en option                        </t>
    </r>
  </si>
  <si>
    <r>
      <rPr>
        <b/>
        <sz val="12"/>
        <color theme="1"/>
        <rFont val="Arial"/>
        <family val="2"/>
      </rPr>
      <t xml:space="preserve">Module COMBINÉ - L80 x P62 x H85 cm          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Four gaz tout inox 24L + table de cuisson Master 2 brûleur gaz 4,25 kW encastrée
Acier galvanisé thermolaqué                                                                                                                                                                                              Crédence haute noire
2 roues fixes - 2 pieds réglables en hauteur                                                                                                                          2 poignées escamotables pour le déplacement
Se fixe aux autres modules par la crédence
Prévoir plan de travail pour la bouteille de gaz                                                                                                                   Livré monté, prêt à l'emploi                                             </t>
    </r>
  </si>
  <si>
    <r>
      <rPr>
        <b/>
        <sz val="12"/>
        <color theme="1"/>
        <rFont val="Arial"/>
        <family val="2"/>
      </rPr>
      <t xml:space="preserve">Module 80 PORTE - 1 porte - L80 x P62 x H85 cm          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Plan de travail 80 cm
Acier galvanisé thermolaqué                                                                                                                                                                    Crédence haute noire
2 roues fixes
2 pieds réglables en hauteur
2 poignées escamotables pour le déplacement
Se fixe aux autres modules par la crédence
Etagère (3 max) / tiroir (2 max) en option
Encastrement frigo extérieur 75L possible en option                                     </t>
    </r>
  </si>
  <si>
    <r>
      <rPr>
        <b/>
        <sz val="12"/>
        <color theme="1"/>
        <rFont val="Arial"/>
        <family val="2"/>
      </rPr>
      <t xml:space="preserve">Module 80 TIROIRS - 2 tiroirs - L80 x P62 x H85 cm          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Plan de travail 80 cm
Acier galvanisé thermolaqué                                                                                                                                    Crédence haute noire
2 tiroirs : un casserolier et un tiroir classique (charge max de 25 kg chacun)
2 roues fixes
2 pieds réglables en hauteur
2 poignées escamotables pour le déplacement
Se fixe aux autres modules par la crédence                          </t>
    </r>
  </si>
  <si>
    <r>
      <rPr>
        <b/>
        <sz val="12"/>
        <color theme="1"/>
        <rFont val="Arial"/>
        <family val="2"/>
      </rPr>
      <t xml:space="preserve">Module FÉLIX 120 - 2 portes- L120 x P62 x H85 cm          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Plan de travail 120 cm - Meuble pour plancha toute taille
Acier galvanisé thermolaqué                                                                                                                                          Crédence haute noire
4 roues dont 2 pivotantes à frein                                                                                                                                       Espace de stockage pour une bouteille de gaz
1 étagère                                                                                                                                                                                              Se fixe aux autres modules par la crédence
Équipement possible avec 1 ou 2 frigo tropicalisés de 75L                          </t>
    </r>
  </si>
  <si>
    <r>
      <rPr>
        <b/>
        <sz val="12"/>
        <color theme="1"/>
        <rFont val="Arial"/>
        <family val="2"/>
      </rPr>
      <t xml:space="preserve">Module FÉLIX 60 - 1 porte - L60 x P62 x H85 cm          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Desserte pour plancha de 40 à 60
Acier galvanisé thermolaqué
Espace de stockage pour la bouteille de gaz
4 roues dont 2 pivotantes à frein                                                                                                                                                                     Se fixe aux autres modules par la crédence
Barre accroche torchon ou ustensiles
Crédence arrière 30 cm en option                                     </t>
    </r>
  </si>
  <si>
    <r>
      <rPr>
        <b/>
        <sz val="12"/>
        <color theme="1"/>
        <rFont val="Arial"/>
        <family val="2"/>
      </rPr>
      <t xml:space="preserve">Module ÉVIER - 1 porte - L80 x P62 x H85 cm          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Evier inox rectangulaire avec égouttoir, mitigeur, bonde et siphon inclus
Acier galvanisé thermolaqué
2 roues fixes
2 pieds réglables
2 poignées escamotables                                                                                                                                                                                     Se fixe aux autres modules par la crédence                             </t>
    </r>
  </si>
  <si>
    <r>
      <rPr>
        <b/>
        <sz val="12"/>
        <color theme="1"/>
        <rFont val="Arial"/>
        <family val="2"/>
      </rPr>
      <t xml:space="preserve">Module FRIGO 75L - 1 porte - L80 x P62 x H85 cm          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Meuble frigo extérieur
Frigo tropicalisé de 75L encastrable - 2 clayettes incluses
Acier galvanisé thermolaqué                                                                                                                                       Crédence haute noire
Porte en verre réversible
2 roues fixes
2 pieds réglables
2 poignées escamotables                                                                                                                                                                                 Se fixe aux autres modules par la crédence                      </t>
    </r>
  </si>
  <si>
    <r>
      <rPr>
        <b/>
        <sz val="12"/>
        <color theme="1"/>
        <rFont val="Arial"/>
        <family val="2"/>
      </rPr>
      <t xml:space="preserve">Module ANGLE avec encastrement KAMADO - 62 x 62 cm  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Acier galvanisé thermolaqué
2 crédences hautes noires
1 étagère de rangement
2 roues fixes côté gauche
2 pieds réglables côté droit
2 poignées escamotables
Compatibilité : Kamado M et L toute marque ( Ø 60 cm max)                    </t>
    </r>
  </si>
  <si>
    <r>
      <rPr>
        <b/>
        <sz val="12"/>
        <color theme="1"/>
        <rFont val="Arial"/>
        <family val="2"/>
      </rPr>
      <t xml:space="preserve">Module ANGLE - 62 x 62 cm     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Acier galvanisé thermolaqué                                                                                                                                                                                            2 crédences hautes noires
1 étagère de rangement
2 roues fixes
2 pieds réglables en hauteur
2 poignées escamotables pour le déplacement
Se fixe aux autres modules par la crédence                       </t>
    </r>
  </si>
  <si>
    <r>
      <rPr>
        <b/>
        <sz val="12"/>
        <color theme="1"/>
        <rFont val="Arial"/>
        <family val="2"/>
      </rPr>
      <t xml:space="preserve">PLATEAU D'ANGLE - 62 x 62 cm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Acier galvanisé thermolaqué
2 crédences hautes noires
Se fixe par les crédences &amp; par le plateau                  </t>
    </r>
  </si>
  <si>
    <r>
      <rPr>
        <b/>
        <sz val="12"/>
        <color theme="1"/>
        <rFont val="Arial"/>
        <family val="2"/>
      </rPr>
      <t xml:space="preserve">FRIGO 75 L pour meuble 80 cm - KMOFC6          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Frigo extérieur tropicalisé de 75L encastrable
Kit encastrement module plan de travail 80 inclus
Porte en verre réversible
2 clayettes
Éclairage LED
Classe climatique : tropicale
Classe énergétique : F                           </t>
    </r>
  </si>
  <si>
    <r>
      <rPr>
        <b/>
        <sz val="12"/>
        <color theme="1"/>
        <rFont val="Arial"/>
        <family val="2"/>
      </rPr>
      <t xml:space="preserve">FRIGO 75 L pour meuble 120 cm - KMAFC60 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Frigo extérieur tropicalisé de 75L encastrable
Compatible Meuble Félix 120 (jusqu'à 2 frigos par meuble)
Porte en verre réversible
2 clayettes
Éclairage LED
Classe climatique : tropicale
Classe énergétique : F                            </t>
    </r>
  </si>
  <si>
    <r>
      <rPr>
        <b/>
        <sz val="12"/>
        <color theme="1"/>
        <rFont val="Arial"/>
        <family val="2"/>
      </rPr>
      <t xml:space="preserve">CRÉDENCE LATÉRALE pour tous mes modules - MOD1285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Permet de fermer le côté de la cuisine
Acier galvanisé thermolaqué
Coloris noir
Longueur : 62 cm</t>
    </r>
  </si>
  <si>
    <r>
      <rPr>
        <b/>
        <sz val="12"/>
        <color theme="1"/>
        <rFont val="Arial"/>
        <family val="2"/>
      </rPr>
      <t xml:space="preserve">BAC GASTRO - MOD3085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Structure en acier galvanisé
2 bacs en inox qualité alimentaire
Tiroirs de réfrigération pour pain de glace
Idéal pour réserver les préparations
Se fixe facilement sur la crédence
Compatible lave-vaisselle                      </t>
    </r>
  </si>
  <si>
    <r>
      <rPr>
        <b/>
        <sz val="12"/>
        <color theme="1"/>
        <rFont val="Arial"/>
        <family val="2"/>
      </rPr>
      <t xml:space="preserve">CRÉDENCE ARRIÈRE pour module FÉLIX 60 - MOD1910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Acier galvanisé thermolaqué noir
Coloris noir
Longueur : 60 cm          </t>
    </r>
  </si>
  <si>
    <r>
      <rPr>
        <b/>
        <sz val="12"/>
        <color theme="1"/>
        <rFont val="Arial"/>
        <family val="2"/>
      </rPr>
      <t xml:space="preserve">ÉTAGÈRE pour MODULE 80 - MOD1610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Idéal pour ranger les assiettes et plats
Acier galvanisé thermolaqué noir
2 étagères maxi par module
Compatibilité : Module 80 - module Tribu - module Plancha - module Master    </t>
    </r>
  </si>
  <si>
    <r>
      <rPr>
        <b/>
        <sz val="12"/>
        <color theme="1"/>
        <rFont val="Arial"/>
        <family val="2"/>
      </rPr>
      <t xml:space="preserve">SUPPORT POUR SAC POUBELLE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Se fixe à l'intérieur de la porte
Compatible sac poubelle de 50L
Acier galvanisé thermolaqué noir   </t>
    </r>
  </si>
  <si>
    <r>
      <rPr>
        <b/>
        <sz val="12"/>
        <color theme="1"/>
        <rFont val="Arial"/>
        <family val="2"/>
      </rPr>
      <t xml:space="preserve">TIROIR pour MODULE 80 - MOD1610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Idéal pour ranger les couverts                                                                                                                                    Acier galvanisé thermolaqué noir
Glissières à billes
3 tiroirs maxi par module
Compatibilité: module 80 - module Tribu - module plancha - module Master     </t>
    </r>
  </si>
  <si>
    <r>
      <rPr>
        <b/>
        <sz val="12"/>
        <color theme="1"/>
        <rFont val="Arial"/>
        <family val="2"/>
      </rPr>
      <t xml:space="preserve">TIROIRS FAÇADE pour MODULE 80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2 tiroirs : un casserolier et un tiroir classique (charge max de 25 kg chacun)Acier galvanisé thermolaqué noir
Glissières à billes
Compatibilité: Meuble plan de travail (80 cm) - Meuble plancha - Module table Master     </t>
    </r>
  </si>
  <si>
    <r>
      <rPr>
        <b/>
        <sz val="12"/>
        <color theme="1"/>
        <rFont val="Arial"/>
        <family val="2"/>
      </rPr>
      <t xml:space="preserve">SUPPORT ACCESSOIRES - MOD2201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Barre de suspension ustensiles
Se fixe sur la porte
Inox de qualité marine
Compatibilité avec tous les modules de cuisine d'extérieur        </t>
    </r>
  </si>
  <si>
    <r>
      <rPr>
        <b/>
        <sz val="12"/>
        <color theme="1"/>
        <rFont val="Arial"/>
        <family val="2"/>
      </rPr>
      <t xml:space="preserve">KIT 4 ACCESSOIRES CRÉDENCE - MOD231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Dérouleur d'essuie-tout
Bac gastro suspendu
Support livre cuisine
Rangement épices
Inox de qualité marine          </t>
    </r>
  </si>
  <si>
    <t>À</t>
  </si>
  <si>
    <r>
      <rPr>
        <b/>
        <sz val="12"/>
        <color theme="1"/>
        <rFont val="Arial"/>
        <family val="2"/>
      </rPr>
      <t xml:space="preserve">RÉCHAUD XTREM 2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Réchaud 2 feux gaz 4,25 kW                                                                                                                                                                   En acier gris
Avec couvercle                                                                                                                                                                                 À poser
 </t>
    </r>
  </si>
  <si>
    <t>€ TTC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</si>
</sst>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[$€-40C]"/>
    <numFmt numFmtId="165" formatCode="#,##0.00\ &quot;€&quot;"/>
    <numFmt numFmtId="166" formatCode="0#&quot; &quot;##&quot; &quot;##&quot; &quot;##&quot; &quot;##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sz val="16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6"/>
      <color theme="1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sz val="14"/>
      <color theme="1"/>
      <name val="Arial"/>
      <family val="2"/>
    </font>
    <font>
      <sz val="14"/>
      <color theme="1"/>
      <name val="Calibri"/>
      <family val="2"/>
    </font>
    <font>
      <sz val="14"/>
      <name val="Calibri"/>
      <family val="2"/>
    </font>
    <font>
      <sz val="11"/>
      <color theme="1"/>
      <name val="Calibri"/>
      <family val="2"/>
    </font>
    <font>
      <sz val="14"/>
      <name val="Arial"/>
      <family val="2"/>
    </font>
    <font>
      <sz val="16"/>
      <color theme="0"/>
      <name val="Arial"/>
      <family val="2"/>
    </font>
    <font>
      <b/>
      <sz val="16"/>
      <name val="Calibri"/>
      <family val="2"/>
      <scheme val="minor"/>
    </font>
    <font>
      <b/>
      <sz val="16"/>
      <name val="Arial"/>
      <family val="2"/>
    </font>
    <font>
      <b/>
      <sz val="18"/>
      <color theme="1"/>
      <name val="Calibri"/>
      <family val="2"/>
    </font>
    <font>
      <b/>
      <sz val="11"/>
      <color rgb="FF0070C0"/>
      <name val="Arial"/>
      <family val="2"/>
    </font>
    <font>
      <b/>
      <sz val="14"/>
      <color rgb="FF0070C0"/>
      <name val="Arial"/>
      <family val="2"/>
    </font>
    <font>
      <b/>
      <sz val="18"/>
      <color rgb="FF0070C0"/>
      <name val="Arial"/>
      <family val="2"/>
    </font>
    <font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/>
    <xf numFmtId="0" fontId="13" fillId="0" borderId="0" xfId="0" applyFont="1"/>
    <xf numFmtId="165" fontId="4" fillId="2" borderId="2" xfId="0" applyNumberFormat="1" applyFont="1" applyFill="1" applyBorder="1" applyAlignment="1">
      <alignment vertical="center" wrapText="1"/>
    </xf>
    <xf numFmtId="0" fontId="4" fillId="2" borderId="9" xfId="0" applyFont="1" applyFill="1" applyBorder="1"/>
    <xf numFmtId="0" fontId="6" fillId="0" borderId="0" xfId="0" applyFont="1"/>
    <xf numFmtId="0" fontId="14" fillId="0" borderId="0" xfId="0" applyFont="1"/>
    <xf numFmtId="0" fontId="15" fillId="0" borderId="0" xfId="1" applyFont="1"/>
    <xf numFmtId="0" fontId="16" fillId="0" borderId="0" xfId="0" applyFont="1"/>
    <xf numFmtId="0" fontId="17" fillId="0" borderId="0" xfId="0" applyFont="1"/>
    <xf numFmtId="165" fontId="4" fillId="0" borderId="13" xfId="0" applyNumberFormat="1" applyFont="1" applyBorder="1" applyAlignment="1">
      <alignment horizontal="right" vertical="center"/>
    </xf>
    <xf numFmtId="0" fontId="4" fillId="2" borderId="14" xfId="0" applyFont="1" applyFill="1" applyBorder="1"/>
    <xf numFmtId="0" fontId="4" fillId="2" borderId="15" xfId="0" applyFont="1" applyFill="1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4" fillId="2" borderId="0" xfId="0" applyFont="1" applyFill="1"/>
    <xf numFmtId="0" fontId="10" fillId="0" borderId="0" xfId="0" applyFont="1"/>
    <xf numFmtId="0" fontId="17" fillId="2" borderId="0" xfId="1" applyFont="1" applyFill="1" applyBorder="1" applyAlignment="1">
      <alignment horizontal="left"/>
    </xf>
    <xf numFmtId="0" fontId="17" fillId="2" borderId="0" xfId="0" applyFont="1" applyFill="1" applyAlignment="1">
      <alignment horizontal="left"/>
    </xf>
    <xf numFmtId="0" fontId="18" fillId="4" borderId="21" xfId="0" applyFont="1" applyFill="1" applyBorder="1" applyAlignment="1">
      <alignment horizontal="center" vertical="center" wrapText="1"/>
    </xf>
    <xf numFmtId="0" fontId="18" fillId="4" borderId="25" xfId="0" applyFont="1" applyFill="1" applyBorder="1" applyAlignment="1">
      <alignment horizontal="center" vertical="center" wrapText="1"/>
    </xf>
    <xf numFmtId="0" fontId="18" fillId="4" borderId="19" xfId="0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0" xfId="0" applyNumberFormat="1" applyFont="1"/>
    <xf numFmtId="165" fontId="9" fillId="7" borderId="1" xfId="0" applyNumberFormat="1" applyFont="1" applyFill="1" applyBorder="1" applyAlignment="1">
      <alignment vertical="center" wrapText="1"/>
    </xf>
    <xf numFmtId="0" fontId="4" fillId="2" borderId="34" xfId="0" applyFont="1" applyFill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left" vertical="top" wrapText="1"/>
    </xf>
    <xf numFmtId="49" fontId="4" fillId="2" borderId="36" xfId="0" applyNumberFormat="1" applyFont="1" applyFill="1" applyBorder="1" applyAlignment="1">
      <alignment horizontal="left" vertical="top" wrapText="1"/>
    </xf>
    <xf numFmtId="49" fontId="4" fillId="2" borderId="35" xfId="0" applyNumberFormat="1" applyFont="1" applyFill="1" applyBorder="1" applyAlignment="1">
      <alignment horizontal="left" vertical="top" wrapText="1"/>
    </xf>
    <xf numFmtId="49" fontId="4" fillId="2" borderId="1" xfId="0" applyNumberFormat="1" applyFont="1" applyFill="1" applyBorder="1" applyAlignment="1">
      <alignment horizontal="left" vertical="top" wrapText="1"/>
    </xf>
    <xf numFmtId="0" fontId="17" fillId="2" borderId="0" xfId="0" applyFont="1" applyFill="1" applyAlignment="1">
      <alignment horizontal="left"/>
    </xf>
    <xf numFmtId="0" fontId="19" fillId="0" borderId="0" xfId="1" applyFont="1" applyAlignment="1">
      <alignment horizontal="left"/>
    </xf>
    <xf numFmtId="0" fontId="20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8" fillId="4" borderId="20" xfId="0" applyFont="1" applyFill="1" applyBorder="1" applyAlignment="1">
      <alignment horizontal="center" vertical="center" wrapText="1"/>
    </xf>
    <xf numFmtId="0" fontId="18" fillId="4" borderId="21" xfId="0" applyFont="1" applyFill="1" applyBorder="1" applyAlignment="1">
      <alignment horizontal="center" vertical="center" wrapText="1"/>
    </xf>
    <xf numFmtId="0" fontId="18" fillId="4" borderId="25" xfId="0" applyFont="1" applyFill="1" applyBorder="1" applyAlignment="1">
      <alignment horizontal="center" vertical="center" wrapText="1"/>
    </xf>
    <xf numFmtId="0" fontId="18" fillId="4" borderId="26" xfId="0" applyFont="1" applyFill="1" applyBorder="1" applyAlignment="1">
      <alignment horizontal="center" vertical="center" wrapText="1"/>
    </xf>
    <xf numFmtId="0" fontId="18" fillId="4" borderId="27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left"/>
    </xf>
    <xf numFmtId="166" fontId="17" fillId="3" borderId="3" xfId="0" applyNumberFormat="1" applyFont="1" applyFill="1" applyBorder="1" applyAlignment="1" applyProtection="1">
      <alignment horizontal="left"/>
      <protection locked="0"/>
    </xf>
    <xf numFmtId="166" fontId="17" fillId="3" borderId="11" xfId="0" applyNumberFormat="1" applyFont="1" applyFill="1" applyBorder="1" applyAlignment="1" applyProtection="1">
      <alignment horizontal="left"/>
      <protection locked="0"/>
    </xf>
    <xf numFmtId="166" fontId="17" fillId="3" borderId="4" xfId="0" applyNumberFormat="1" applyFont="1" applyFill="1" applyBorder="1" applyAlignment="1" applyProtection="1">
      <alignment horizontal="left"/>
      <protection locked="0"/>
    </xf>
    <xf numFmtId="0" fontId="17" fillId="3" borderId="8" xfId="0" applyFont="1" applyFill="1" applyBorder="1" applyAlignment="1" applyProtection="1">
      <alignment horizontal="left"/>
      <protection locked="0"/>
    </xf>
    <xf numFmtId="0" fontId="17" fillId="3" borderId="9" xfId="0" applyFont="1" applyFill="1" applyBorder="1" applyAlignment="1" applyProtection="1">
      <alignment horizontal="left"/>
      <protection locked="0"/>
    </xf>
    <xf numFmtId="0" fontId="17" fillId="3" borderId="10" xfId="0" applyFont="1" applyFill="1" applyBorder="1" applyAlignment="1" applyProtection="1">
      <alignment horizontal="left"/>
      <protection locked="0"/>
    </xf>
    <xf numFmtId="0" fontId="17" fillId="3" borderId="6" xfId="0" applyFont="1" applyFill="1" applyBorder="1" applyAlignment="1" applyProtection="1">
      <alignment horizontal="left"/>
      <protection locked="0"/>
    </xf>
    <xf numFmtId="0" fontId="17" fillId="3" borderId="0" xfId="0" applyFont="1" applyFill="1" applyAlignment="1" applyProtection="1">
      <alignment horizontal="left"/>
      <protection locked="0"/>
    </xf>
    <xf numFmtId="0" fontId="17" fillId="3" borderId="7" xfId="0" applyFont="1" applyFill="1" applyBorder="1" applyAlignment="1" applyProtection="1">
      <alignment horizontal="left"/>
      <protection locked="0"/>
    </xf>
    <xf numFmtId="0" fontId="8" fillId="5" borderId="12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64" fontId="12" fillId="0" borderId="1" xfId="0" applyNumberFormat="1" applyFont="1" applyBorder="1" applyAlignment="1">
      <alignment horizontal="center" vertical="center"/>
    </xf>
    <xf numFmtId="164" fontId="12" fillId="0" borderId="13" xfId="0" applyNumberFormat="1" applyFont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0" fontId="22" fillId="0" borderId="28" xfId="0" applyFont="1" applyBorder="1" applyAlignment="1">
      <alignment horizontal="left" vertical="top" wrapText="1"/>
    </xf>
    <xf numFmtId="0" fontId="22" fillId="0" borderId="5" xfId="0" applyFont="1" applyBorder="1" applyAlignment="1">
      <alignment horizontal="left" vertical="top" wrapText="1"/>
    </xf>
    <xf numFmtId="0" fontId="22" fillId="0" borderId="29" xfId="0" applyFont="1" applyBorder="1" applyAlignment="1">
      <alignment horizontal="left" vertical="top" wrapText="1"/>
    </xf>
    <xf numFmtId="0" fontId="11" fillId="2" borderId="22" xfId="0" applyFont="1" applyFill="1" applyBorder="1" applyAlignment="1">
      <alignment horizontal="center"/>
    </xf>
    <xf numFmtId="0" fontId="11" fillId="2" borderId="23" xfId="0" applyFont="1" applyFill="1" applyBorder="1" applyAlignment="1">
      <alignment horizontal="center"/>
    </xf>
    <xf numFmtId="0" fontId="11" fillId="2" borderId="24" xfId="0" applyFont="1" applyFill="1" applyBorder="1" applyAlignment="1">
      <alignment horizontal="center"/>
    </xf>
    <xf numFmtId="0" fontId="23" fillId="0" borderId="15" xfId="0" applyFont="1" applyBorder="1" applyAlignment="1">
      <alignment horizontal="left" vertical="top" wrapText="1"/>
    </xf>
    <xf numFmtId="0" fontId="23" fillId="0" borderId="0" xfId="0" applyFont="1" applyAlignment="1">
      <alignment horizontal="left" vertical="top" wrapText="1"/>
    </xf>
    <xf numFmtId="0" fontId="23" fillId="0" borderId="30" xfId="0" applyFont="1" applyBorder="1" applyAlignment="1">
      <alignment horizontal="left" vertical="top" wrapText="1"/>
    </xf>
    <xf numFmtId="0" fontId="24" fillId="0" borderId="31" xfId="0" applyFont="1" applyBorder="1" applyAlignment="1">
      <alignment horizontal="center" wrapText="1"/>
    </xf>
    <xf numFmtId="0" fontId="22" fillId="0" borderId="32" xfId="0" applyFont="1" applyBorder="1" applyAlignment="1">
      <alignment horizontal="center" wrapText="1"/>
    </xf>
    <xf numFmtId="0" fontId="22" fillId="0" borderId="33" xfId="0" applyFont="1" applyBorder="1" applyAlignment="1">
      <alignment horizontal="center" wrapText="1"/>
    </xf>
    <xf numFmtId="0" fontId="4" fillId="2" borderId="9" xfId="0" applyFont="1" applyFill="1" applyBorder="1" applyAlignment="1">
      <alignment horizontal="right" vertical="center"/>
    </xf>
    <xf numFmtId="0" fontId="4" fillId="2" borderId="10" xfId="0" applyFont="1" applyFill="1" applyBorder="1" applyAlignment="1">
      <alignment horizontal="right" vertical="center"/>
    </xf>
    <xf numFmtId="0" fontId="4" fillId="2" borderId="11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13" fillId="0" borderId="20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164" fontId="12" fillId="0" borderId="12" xfId="0" applyNumberFormat="1" applyFont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3" Type="http://schemas.openxmlformats.org/officeDocument/2006/relationships/externalLink" Target="externalLinks/externalLink2.xml"/><Relationship Id="rId7" Type="http://schemas.openxmlformats.org/officeDocument/2006/relationships/sheetMetadata" Target="metadata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g"/><Relationship Id="rId2" Type="http://schemas.openxmlformats.org/officeDocument/2006/relationships/image" Target="../media/image32.png"/><Relationship Id="rId1" Type="http://schemas.openxmlformats.org/officeDocument/2006/relationships/image" Target="../media/image31.jpeg"/><Relationship Id="rId5" Type="http://schemas.openxmlformats.org/officeDocument/2006/relationships/image" Target="../media/image35.jpg"/><Relationship Id="rId4" Type="http://schemas.openxmlformats.org/officeDocument/2006/relationships/image" Target="../media/image3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311974</xdr:colOff>
      <xdr:row>5</xdr:row>
      <xdr:rowOff>233680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566E93B-FB1A-48D0-9CEC-3A8E6A405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59849" cy="1129030"/>
        </a:xfrm>
        <a:prstGeom prst="rect">
          <a:avLst/>
        </a:prstGeom>
      </xdr:spPr>
    </xdr:pic>
    <xdr:clientData/>
  </xdr:twoCellAnchor>
  <xdr:twoCellAnchor editAs="oneCell">
    <xdr:from>
      <xdr:col>2</xdr:col>
      <xdr:colOff>495299</xdr:colOff>
      <xdr:row>0</xdr:row>
      <xdr:rowOff>0</xdr:rowOff>
    </xdr:from>
    <xdr:to>
      <xdr:col>4</xdr:col>
      <xdr:colOff>0</xdr:colOff>
      <xdr:row>5</xdr:row>
      <xdr:rowOff>210027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ACE66EB-0E12-F953-9DA4-015A6D6DB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999" y="0"/>
          <a:ext cx="2044701" cy="10990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139700</xdr:rowOff>
    </xdr:from>
    <xdr:to>
      <xdr:col>10</xdr:col>
      <xdr:colOff>1003300</xdr:colOff>
      <xdr:row>180</xdr:row>
      <xdr:rowOff>50800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3139A85-DB77-2CD5-1FE9-640034D8E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88100"/>
          <a:ext cx="11455400" cy="18757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12700</xdr:rowOff>
    </xdr:from>
    <xdr:to>
      <xdr:col>10</xdr:col>
      <xdr:colOff>977900</xdr:colOff>
      <xdr:row>287</xdr:row>
      <xdr:rowOff>63500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2B0D78AF-8FCC-F352-5F80-1834B5977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63500"/>
          <a:ext cx="11430000" cy="18719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139699</xdr:rowOff>
    </xdr:from>
    <xdr:to>
      <xdr:col>10</xdr:col>
      <xdr:colOff>939800</xdr:colOff>
      <xdr:row>393</xdr:row>
      <xdr:rowOff>139700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1F2E6CB-EFAD-9A17-FE2A-24DD76D28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37299"/>
          <a:ext cx="11391900" cy="186690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illaume/Desktop/Piscines%20Marinal/PRO/Factures/TRAM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NRY/Documents/BEAUTY%20POOLS/Achats/KEPS/CALCUL%20PISCINE%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Personnaliser votre facture"/>
      <sheetName val="Suivi"/>
      <sheetName val="Clients"/>
      <sheetName val="GEODIS"/>
      <sheetName val="Produits"/>
      <sheetName val="DEVIS"/>
      <sheetName val="Bleu Azur 02-12-19"/>
      <sheetName val="Bleu Azur 02-12-19 (2)"/>
      <sheetName val="Bleu Azur 02-12-19 (3)"/>
      <sheetName val="Brettes Paysages 30-11-19 - GIL"/>
      <sheetName val="Brettes Paysages 30-11-19 - LEB"/>
      <sheetName val="Touservices Piscines 11x3 03-12"/>
      <sheetName val="Touservices Piscines 7,2x4,1"/>
      <sheetName val="APS Tahiti - 6x3"/>
      <sheetName val="Gilli Construction 8x4"/>
      <sheetName val="Gilli Construction 19x3"/>
      <sheetName val="YC Piscines - Templier"/>
      <sheetName val="YC Piscines - Krai"/>
      <sheetName val="YC Piscines - Vieillie"/>
      <sheetName val="Adonis - Durand"/>
      <sheetName val="Aqua Garden - El Fathi"/>
      <sheetName val="Aqua Garden - El Fathi (2)"/>
      <sheetName val="QUALIGO - Moulin"/>
      <sheetName val="TREMPADOU - 1ere"/>
      <sheetName val="PM Ndf - Blaviez"/>
      <sheetName val="PAS - Soubrouillard"/>
      <sheetName val="PAS - Kels"/>
      <sheetName val="360 - Martinez"/>
      <sheetName val="AGR - 4x2.5"/>
      <sheetName val="AGR - 6x3"/>
      <sheetName val="AGR - 7x3.5"/>
      <sheetName val="AGR - 8x4"/>
      <sheetName val="AGR - 9x4"/>
      <sheetName val="AGR - 10x2.5"/>
      <sheetName val="AGR - 10x5"/>
      <sheetName val="AGR - 12x3.5"/>
      <sheetName val="AGR - 12x6"/>
      <sheetName val="AGR - 12x6 + volet"/>
      <sheetName val="360 - Miranda"/>
      <sheetName val="Adonis - ACQUAVIVA"/>
      <sheetName val="Actuel - Robert"/>
      <sheetName val="Actuel - Guizart"/>
      <sheetName val="Touservices - 9x4"/>
      <sheetName val="360 - 8x4 - Bonabesse"/>
      <sheetName val="360 - 8x4 - Kemmat"/>
      <sheetName val="Clean - Cegalerba"/>
      <sheetName val="Adonis - Suther"/>
      <sheetName val="360 - Corre"/>
      <sheetName val="Everblue"/>
      <sheetName val="360 - Chambeu"/>
      <sheetName val="TSP - 13x6"/>
      <sheetName val="Leandri - 12x3"/>
      <sheetName val="Leandri - 12x3.5"/>
      <sheetName val="Everblue - Perret"/>
      <sheetName val="Actuel piscines - ref"/>
      <sheetName val="ADONIS - Evrard"/>
      <sheetName val="Marinal NDF - Ducrocq"/>
      <sheetName val="Actuel piscines - Normand"/>
      <sheetName val="360 - CELENTANO"/>
      <sheetName val="APS - Pifao"/>
      <sheetName val="APS - Maetz"/>
      <sheetName val="TSP - 18x3"/>
      <sheetName val="Patte - 4x4 "/>
      <sheetName val="GAIUS - 12x2"/>
      <sheetName val="Sud Est Piscines"/>
      <sheetName val="Bleu Azur - 7x2.5"/>
      <sheetName val="360 - Pierrel"/>
      <sheetName val="DEVIS RF"/>
      <sheetName val="360 - Wallez"/>
      <sheetName val="360 - SAVONNET"/>
      <sheetName val="360 - PECHBONNIEU"/>
      <sheetName val="360 - LABEDAN"/>
      <sheetName val="360 - DELBECQUE"/>
      <sheetName val="PISCINE et SPA - HUBMANN"/>
      <sheetName val="PISCINE et SPA - FLEURY"/>
      <sheetName val="PONCIN-BALARD"/>
      <sheetName val="PISCINES MARINAL NDF"/>
      <sheetName val="360 - ACQUIER"/>
      <sheetName val="360 - MARTY"/>
      <sheetName val="PISCINES MARIANL NDF - DASSONVI"/>
      <sheetName val="Patientez un instant..."/>
      <sheetName val="TemplateInformation"/>
      <sheetName val="Macros"/>
      <sheetName val="ATW"/>
      <sheetName val="Verrouiller"/>
      <sheetName val="TRAME"/>
    </sheetNames>
    <sheetDataSet>
      <sheetData sheetId="0" refreshError="1"/>
      <sheetData sheetId="1" refreshError="1"/>
      <sheetData sheetId="2" refreshError="1"/>
      <sheetData sheetId="3">
        <row r="1">
          <cell r="B1" t="str">
            <v>FACTURATION</v>
          </cell>
        </row>
        <row r="2">
          <cell r="A2" t="str">
            <v>NOM</v>
          </cell>
        </row>
        <row r="3">
          <cell r="A3" t="str">
            <v>ADONIS PISCINES</v>
          </cell>
        </row>
        <row r="4">
          <cell r="A4" t="str">
            <v>BLEU AZUR - DIMALINE</v>
          </cell>
        </row>
        <row r="5">
          <cell r="A5" t="str">
            <v>ACTUEL PISCINES</v>
          </cell>
        </row>
        <row r="6">
          <cell r="A6" t="str">
            <v>PISCINES 360</v>
          </cell>
        </row>
        <row r="7">
          <cell r="A7" t="str">
            <v>BRETTES PAYSAGES</v>
          </cell>
        </row>
        <row r="8">
          <cell r="A8" t="str">
            <v>TOUSERVICES PISCINES</v>
          </cell>
        </row>
        <row r="9">
          <cell r="A9" t="str">
            <v>PISCINES MARINAL NORD DE France</v>
          </cell>
        </row>
        <row r="10">
          <cell r="A10" t="str">
            <v>PISCINES AMENAGEMENTS DU SUD</v>
          </cell>
        </row>
        <row r="11">
          <cell r="A11" t="str">
            <v>SAS QUALIGO</v>
          </cell>
        </row>
        <row r="12">
          <cell r="A12" t="str">
            <v>MGV PISCINES BETON</v>
          </cell>
        </row>
        <row r="13">
          <cell r="A13" t="str">
            <v>YC PISCINES</v>
          </cell>
        </row>
        <row r="14">
          <cell r="A14" t="str">
            <v>SARL APS</v>
          </cell>
        </row>
        <row r="15">
          <cell r="A15" t="str">
            <v>GILLI CONSTRUCTION</v>
          </cell>
        </row>
        <row r="16">
          <cell r="A16" t="str">
            <v>SAS AQUA GARDEN</v>
          </cell>
        </row>
        <row r="17">
          <cell r="A17" t="str">
            <v>TREMPADOU SERVICES</v>
          </cell>
        </row>
        <row r="18">
          <cell r="A18" t="str">
            <v>AGR</v>
          </cell>
        </row>
        <row r="19">
          <cell r="A19" t="str">
            <v>CLEAN PISCINES AQUITAINE</v>
          </cell>
        </row>
        <row r="20">
          <cell r="A20" t="str">
            <v>EVERBLUE PMA</v>
          </cell>
        </row>
        <row r="21">
          <cell r="A21" t="str">
            <v>ALTUS</v>
          </cell>
        </row>
        <row r="22">
          <cell r="A22" t="str">
            <v>PATTE FREDERIC</v>
          </cell>
        </row>
        <row r="23">
          <cell r="A23" t="str">
            <v>GAIUS AQUA TERRA</v>
          </cell>
        </row>
        <row r="24">
          <cell r="A24" t="str">
            <v>SUD EST PISCINES</v>
          </cell>
        </row>
        <row r="25">
          <cell r="A25" t="str">
            <v>Piscine et Spa SA</v>
          </cell>
        </row>
      </sheetData>
      <sheetData sheetId="4" refreshError="1"/>
      <sheetData sheetId="5">
        <row r="3">
          <cell r="B3" t="str">
            <v>panneau(x) FC 130/120 x 90</v>
          </cell>
        </row>
        <row r="4">
          <cell r="B4" t="str">
            <v>panneau(x) FC 130/120 x 70</v>
          </cell>
        </row>
        <row r="5">
          <cell r="B5" t="str">
            <v>panneau(x) FC 130/120 x 50</v>
          </cell>
        </row>
        <row r="6">
          <cell r="B6" t="str">
            <v>panneau(x) FC 130/120 x 30</v>
          </cell>
        </row>
        <row r="8">
          <cell r="B8" t="str">
            <v>panneau(x) FC 160/150 x 70</v>
          </cell>
        </row>
        <row r="9">
          <cell r="B9" t="str">
            <v>panneau(x) FC 160/150 x 50</v>
          </cell>
        </row>
        <row r="10">
          <cell r="B10" t="str">
            <v>panneau(x) C 120/110 x 90</v>
          </cell>
        </row>
        <row r="11">
          <cell r="B11" t="str">
            <v>panneau(x) C 120/110 x 50</v>
          </cell>
        </row>
        <row r="13">
          <cell r="B13" t="str">
            <v>panneau(x) C 160/150 x 90</v>
          </cell>
        </row>
        <row r="14">
          <cell r="B14" t="str">
            <v>panneau(x) C 160/150 x 50</v>
          </cell>
        </row>
        <row r="16">
          <cell r="B16" t="str">
            <v>panneau(x) C 200/190 x 90</v>
          </cell>
        </row>
        <row r="17">
          <cell r="B17" t="str">
            <v>panneau(x) C 200/190 x 50</v>
          </cell>
        </row>
        <row r="18">
          <cell r="B18" t="str">
            <v>Panneau(x) simple(s) 180x50</v>
          </cell>
        </row>
        <row r="19">
          <cell r="B19" t="str">
            <v>Angle(s) 120 - 16</v>
          </cell>
        </row>
        <row r="20">
          <cell r="B20" t="str">
            <v>Angle(s) 160 - 16</v>
          </cell>
        </row>
        <row r="21">
          <cell r="B21" t="str">
            <v>Angle(s) 200 - 16</v>
          </cell>
        </row>
        <row r="22">
          <cell r="B22" t="str">
            <v>Angle(s) 120 - 20</v>
          </cell>
        </row>
        <row r="23">
          <cell r="B23" t="str">
            <v>Angle(s) 160 - 20</v>
          </cell>
        </row>
        <row r="24">
          <cell r="B24" t="str">
            <v>Angle(s) 200 - 20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sc. rectangle FOND PLAT"/>
      <sheetName val="Piscine RONDE"/>
      <sheetName val="Piscine FORME LIBRE"/>
      <sheetName val="Pisc. rectangle PENTE COMPOSEE"/>
      <sheetName val="CALCUL PISCINE "/>
    </sheetNames>
    <sheetDataSet>
      <sheetData sheetId="0"/>
      <sheetData sheetId="1"/>
      <sheetData sheetId="2">
        <row r="3">
          <cell r="B3">
            <v>0</v>
          </cell>
        </row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3"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</sheetData>
      <sheetData sheetId="4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0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cuisines-d-ext&#233;rieur-lorraine.fr/" TargetMode="External"/><Relationship Id="rId1" Type="http://schemas.openxmlformats.org/officeDocument/2006/relationships/hyperlink" Target="mailto:contact@ma-mini-piscine.fr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6D468-2B1A-4E6D-AE6A-BEF302204C3E}">
  <sheetPr>
    <pageSetUpPr fitToPage="1"/>
  </sheetPr>
  <dimension ref="A1:K64"/>
  <sheetViews>
    <sheetView tabSelected="1" zoomScale="75" zoomScaleNormal="75" workbookViewId="0">
      <selection activeCell="H17" sqref="H17"/>
    </sheetView>
  </sheetViews>
  <sheetFormatPr baseColWidth="10" defaultColWidth="11.44140625" defaultRowHeight="13.8" x14ac:dyDescent="0.25"/>
  <cols>
    <col min="1" max="1" width="11.44140625" style="1"/>
    <col min="2" max="2" width="19.33203125" style="1" customWidth="1"/>
    <col min="3" max="4" width="19" style="1" customWidth="1"/>
    <col min="5" max="5" width="10.44140625" style="1" customWidth="1"/>
    <col min="6" max="6" width="12.44140625" style="1" customWidth="1"/>
    <col min="7" max="7" width="44.33203125" style="1" customWidth="1"/>
    <col min="8" max="8" width="5.44140625" style="1" customWidth="1"/>
    <col min="9" max="9" width="14.109375" style="1" hidden="1" customWidth="1"/>
    <col min="10" max="10" width="15.33203125" style="1" customWidth="1"/>
    <col min="11" max="11" width="17" style="1" customWidth="1"/>
    <col min="12" max="16384" width="11.44140625" style="1"/>
  </cols>
  <sheetData>
    <row r="1" spans="1:11" x14ac:dyDescent="0.25">
      <c r="K1" s="15"/>
    </row>
    <row r="2" spans="1:11" ht="14.25" customHeight="1" x14ac:dyDescent="0.25">
      <c r="F2" s="2"/>
      <c r="G2" s="2"/>
      <c r="H2" s="2"/>
      <c r="I2" s="2"/>
      <c r="J2" s="2"/>
      <c r="K2" s="16"/>
    </row>
    <row r="3" spans="1:11" ht="14.25" customHeight="1" x14ac:dyDescent="0.25">
      <c r="F3" s="2"/>
      <c r="G3" s="2"/>
      <c r="H3" s="2"/>
      <c r="I3" s="2"/>
      <c r="J3" s="2"/>
      <c r="K3" s="17"/>
    </row>
    <row r="5" spans="1:11" ht="13.95" customHeight="1" x14ac:dyDescent="0.25"/>
    <row r="6" spans="1:11" ht="19.2" customHeight="1" x14ac:dyDescent="0.45">
      <c r="G6" s="45" t="s">
        <v>28</v>
      </c>
      <c r="H6" s="45"/>
      <c r="I6" s="45"/>
      <c r="J6" s="45"/>
      <c r="K6" s="26"/>
    </row>
    <row r="7" spans="1:11" s="4" customFormat="1" ht="19.2" customHeight="1" x14ac:dyDescent="0.3">
      <c r="A7" s="19" t="s">
        <v>17</v>
      </c>
      <c r="B7" s="7"/>
      <c r="C7" s="7"/>
      <c r="E7" s="68" t="s">
        <v>21</v>
      </c>
      <c r="F7" s="68"/>
      <c r="G7" s="49"/>
      <c r="H7" s="50"/>
      <c r="I7" s="50"/>
      <c r="J7" s="51"/>
    </row>
    <row r="8" spans="1:11" s="4" customFormat="1" ht="19.2" customHeight="1" x14ac:dyDescent="0.35">
      <c r="A8" s="8" t="s">
        <v>2</v>
      </c>
      <c r="E8" s="68" t="s">
        <v>22</v>
      </c>
      <c r="F8" s="68"/>
      <c r="G8" s="52"/>
      <c r="H8" s="53"/>
      <c r="I8" s="53"/>
      <c r="J8" s="54"/>
    </row>
    <row r="9" spans="1:11" s="4" customFormat="1" ht="19.2" customHeight="1" x14ac:dyDescent="0.35">
      <c r="A9" s="8" t="s">
        <v>6</v>
      </c>
      <c r="E9" s="68" t="s">
        <v>23</v>
      </c>
      <c r="F9" s="68"/>
      <c r="G9" s="52"/>
      <c r="H9" s="53"/>
      <c r="I9" s="53"/>
      <c r="J9" s="54"/>
    </row>
    <row r="10" spans="1:11" s="4" customFormat="1" ht="19.2" customHeight="1" x14ac:dyDescent="0.35">
      <c r="A10" s="8" t="s">
        <v>10</v>
      </c>
      <c r="E10" s="68" t="s">
        <v>24</v>
      </c>
      <c r="F10" s="68"/>
      <c r="G10" s="46"/>
      <c r="H10" s="47"/>
      <c r="I10" s="47"/>
      <c r="J10" s="48"/>
    </row>
    <row r="11" spans="1:11" s="11" customFormat="1" ht="19.2" customHeight="1" x14ac:dyDescent="0.35">
      <c r="A11" s="9" t="s">
        <v>11</v>
      </c>
      <c r="B11" s="4"/>
      <c r="G11" s="34"/>
      <c r="H11" s="34"/>
      <c r="I11" s="34"/>
      <c r="J11" s="34"/>
    </row>
    <row r="12" spans="1:11" s="11" customFormat="1" ht="19.2" customHeight="1" x14ac:dyDescent="0.4">
      <c r="A12" s="35" t="s">
        <v>19</v>
      </c>
      <c r="B12" s="36"/>
      <c r="C12" s="36"/>
      <c r="D12" s="36"/>
      <c r="G12" s="20"/>
      <c r="H12" s="21"/>
      <c r="I12" s="21"/>
      <c r="J12" s="21"/>
    </row>
    <row r="13" spans="1:11" ht="14.25" customHeight="1" x14ac:dyDescent="0.3">
      <c r="A13" s="7" t="s">
        <v>20</v>
      </c>
      <c r="G13" s="37"/>
      <c r="H13" s="38"/>
      <c r="I13" s="38"/>
      <c r="J13" s="38"/>
    </row>
    <row r="14" spans="1:11" s="10" customFormat="1" ht="14.4" customHeight="1" thickBot="1" x14ac:dyDescent="0.35">
      <c r="A14" s="39" t="s">
        <v>18</v>
      </c>
      <c r="B14" s="39"/>
      <c r="C14" s="39"/>
      <c r="D14" s="39"/>
      <c r="E14" s="39"/>
      <c r="F14" s="39"/>
      <c r="G14" s="39"/>
      <c r="H14" s="39"/>
      <c r="I14" s="39"/>
      <c r="J14" s="10" t="s">
        <v>9</v>
      </c>
    </row>
    <row r="15" spans="1:11" s="3" customFormat="1" ht="27" customHeight="1" x14ac:dyDescent="0.35">
      <c r="A15" s="40" t="s">
        <v>12</v>
      </c>
      <c r="B15" s="41"/>
      <c r="C15" s="42" t="s">
        <v>13</v>
      </c>
      <c r="D15" s="43"/>
      <c r="E15" s="43"/>
      <c r="F15" s="43"/>
      <c r="G15" s="44"/>
      <c r="H15" s="22" t="s">
        <v>7</v>
      </c>
      <c r="I15" s="22" t="s">
        <v>8</v>
      </c>
      <c r="J15" s="23" t="s">
        <v>69</v>
      </c>
      <c r="K15" s="24" t="s">
        <v>3</v>
      </c>
    </row>
    <row r="16" spans="1:11" s="3" customFormat="1" ht="36.75" customHeight="1" x14ac:dyDescent="0.35">
      <c r="A16" s="55" t="s">
        <v>38</v>
      </c>
      <c r="B16" s="56"/>
      <c r="C16" s="56"/>
      <c r="D16" s="56"/>
      <c r="E16" s="56"/>
      <c r="F16" s="56"/>
      <c r="G16" s="56"/>
      <c r="H16" s="56"/>
      <c r="I16" s="56"/>
      <c r="J16" s="56"/>
      <c r="K16" s="57"/>
    </row>
    <row r="17" spans="1:11" ht="105" customHeight="1" x14ac:dyDescent="0.25">
      <c r="A17" s="60" t="e" vm="1">
        <v>#VALUE!</v>
      </c>
      <c r="B17" s="61"/>
      <c r="C17" s="33" t="s">
        <v>42</v>
      </c>
      <c r="D17" s="33"/>
      <c r="E17" s="33"/>
      <c r="F17" s="33"/>
      <c r="G17" s="33"/>
      <c r="H17" s="25"/>
      <c r="I17" s="27">
        <v>915.83</v>
      </c>
      <c r="J17" s="5">
        <f>I17*1.2</f>
        <v>1098.9960000000001</v>
      </c>
      <c r="K17" s="12">
        <f>H17*J17</f>
        <v>0</v>
      </c>
    </row>
    <row r="18" spans="1:11" ht="105" customHeight="1" x14ac:dyDescent="0.25">
      <c r="A18" s="60" t="e" vm="2">
        <v>#VALUE!</v>
      </c>
      <c r="B18" s="61"/>
      <c r="C18" s="33" t="s">
        <v>41</v>
      </c>
      <c r="D18" s="33"/>
      <c r="E18" s="33"/>
      <c r="F18" s="33"/>
      <c r="G18" s="33"/>
      <c r="H18" s="25"/>
      <c r="I18" s="27">
        <v>1582.5</v>
      </c>
      <c r="J18" s="5">
        <f t="shared" ref="J18:J20" si="0">I18*1.2</f>
        <v>1899</v>
      </c>
      <c r="K18" s="12">
        <f t="shared" ref="K18:K20" si="1">H18*J18</f>
        <v>0</v>
      </c>
    </row>
    <row r="19" spans="1:11" ht="109.5" customHeight="1" x14ac:dyDescent="0.25">
      <c r="A19" s="58" t="e" vm="3">
        <v>#VALUE!</v>
      </c>
      <c r="B19" s="59"/>
      <c r="C19" s="33" t="s">
        <v>40</v>
      </c>
      <c r="D19" s="33"/>
      <c r="E19" s="33"/>
      <c r="F19" s="33"/>
      <c r="G19" s="33"/>
      <c r="H19" s="25"/>
      <c r="I19" s="27">
        <v>3099.17</v>
      </c>
      <c r="J19" s="5">
        <f t="shared" si="0"/>
        <v>3719.0039999999999</v>
      </c>
      <c r="K19" s="12">
        <f t="shared" si="1"/>
        <v>0</v>
      </c>
    </row>
    <row r="20" spans="1:11" ht="141.75" customHeight="1" x14ac:dyDescent="0.25">
      <c r="A20" s="58" t="e" vm="4">
        <v>#VALUE!</v>
      </c>
      <c r="B20" s="59"/>
      <c r="C20" s="33" t="s">
        <v>39</v>
      </c>
      <c r="D20" s="33"/>
      <c r="E20" s="33"/>
      <c r="F20" s="33"/>
      <c r="G20" s="33"/>
      <c r="H20" s="25"/>
      <c r="I20" s="27">
        <v>5549.17</v>
      </c>
      <c r="J20" s="5">
        <f t="shared" si="0"/>
        <v>6659.0039999999999</v>
      </c>
      <c r="K20" s="12">
        <f t="shared" si="1"/>
        <v>0</v>
      </c>
    </row>
    <row r="21" spans="1:11" s="3" customFormat="1" ht="36.75" customHeight="1" x14ac:dyDescent="0.35">
      <c r="A21" s="55" t="s">
        <v>37</v>
      </c>
      <c r="B21" s="56"/>
      <c r="C21" s="56"/>
      <c r="D21" s="56"/>
      <c r="E21" s="56"/>
      <c r="F21" s="56"/>
      <c r="G21" s="56"/>
      <c r="H21" s="56"/>
      <c r="I21" s="56"/>
      <c r="J21" s="56"/>
      <c r="K21" s="57"/>
    </row>
    <row r="22" spans="1:11" s="3" customFormat="1" ht="27.75" customHeight="1" x14ac:dyDescent="0.35">
      <c r="A22" s="64" t="s">
        <v>29</v>
      </c>
      <c r="B22" s="65"/>
      <c r="C22" s="65"/>
      <c r="D22" s="65"/>
      <c r="E22" s="65"/>
      <c r="F22" s="65"/>
      <c r="G22" s="65"/>
      <c r="H22" s="65"/>
      <c r="I22" s="65"/>
      <c r="J22" s="65"/>
      <c r="K22" s="66"/>
    </row>
    <row r="23" spans="1:11" ht="138" customHeight="1" x14ac:dyDescent="0.25">
      <c r="A23" s="28" t="e" vm="5">
        <v>#VALUE!</v>
      </c>
      <c r="B23" s="29"/>
      <c r="C23" s="33" t="s">
        <v>43</v>
      </c>
      <c r="D23" s="33"/>
      <c r="E23" s="33"/>
      <c r="F23" s="33"/>
      <c r="G23" s="33"/>
      <c r="H23" s="25"/>
      <c r="I23" s="27">
        <v>474.17</v>
      </c>
      <c r="J23" s="5">
        <f>I23*1.2</f>
        <v>569.00400000000002</v>
      </c>
      <c r="K23" s="12">
        <f>H23*J23</f>
        <v>0</v>
      </c>
    </row>
    <row r="24" spans="1:11" ht="123.75" customHeight="1" x14ac:dyDescent="0.25">
      <c r="A24" s="28" t="e" vm="6">
        <v>#VALUE!</v>
      </c>
      <c r="B24" s="29"/>
      <c r="C24" s="33" t="s">
        <v>44</v>
      </c>
      <c r="D24" s="33"/>
      <c r="E24" s="33"/>
      <c r="F24" s="33"/>
      <c r="G24" s="33"/>
      <c r="H24" s="25"/>
      <c r="I24" s="27">
        <v>974.17</v>
      </c>
      <c r="J24" s="5">
        <f t="shared" ref="J24:J28" si="2">I24*1.2</f>
        <v>1169.0039999999999</v>
      </c>
      <c r="K24" s="12">
        <f t="shared" ref="K24:K28" si="3">H24*J24</f>
        <v>0</v>
      </c>
    </row>
    <row r="25" spans="1:11" ht="93.75" customHeight="1" x14ac:dyDescent="0.25">
      <c r="A25" s="28" t="e" vm="7">
        <v>#VALUE!</v>
      </c>
      <c r="B25" s="29"/>
      <c r="C25" s="33" t="s">
        <v>35</v>
      </c>
      <c r="D25" s="33"/>
      <c r="E25" s="33"/>
      <c r="F25" s="33"/>
      <c r="G25" s="33"/>
      <c r="H25" s="25"/>
      <c r="I25" s="27">
        <v>175</v>
      </c>
      <c r="J25" s="5">
        <f t="shared" si="2"/>
        <v>210</v>
      </c>
      <c r="K25" s="12">
        <f t="shared" si="3"/>
        <v>0</v>
      </c>
    </row>
    <row r="26" spans="1:11" ht="136.5" customHeight="1" x14ac:dyDescent="0.25">
      <c r="A26" s="28" t="e" vm="8">
        <v>#VALUE!</v>
      </c>
      <c r="B26" s="29"/>
      <c r="C26" s="33" t="s">
        <v>45</v>
      </c>
      <c r="D26" s="33"/>
      <c r="E26" s="33"/>
      <c r="F26" s="33"/>
      <c r="G26" s="33"/>
      <c r="H26" s="25"/>
      <c r="I26" s="27">
        <v>790.83</v>
      </c>
      <c r="J26" s="5">
        <f t="shared" si="2"/>
        <v>948.99599999999998</v>
      </c>
      <c r="K26" s="12">
        <f t="shared" si="3"/>
        <v>0</v>
      </c>
    </row>
    <row r="27" spans="1:11" ht="140.25" customHeight="1" x14ac:dyDescent="0.25">
      <c r="A27" s="28" t="e" vm="9">
        <v>#VALUE!</v>
      </c>
      <c r="B27" s="29"/>
      <c r="C27" s="33" t="s">
        <v>46</v>
      </c>
      <c r="D27" s="33"/>
      <c r="E27" s="33"/>
      <c r="F27" s="33"/>
      <c r="G27" s="33"/>
      <c r="H27" s="25"/>
      <c r="I27" s="27">
        <v>1665.83</v>
      </c>
      <c r="J27" s="5">
        <f t="shared" si="2"/>
        <v>1998.9959999999999</v>
      </c>
      <c r="K27" s="12">
        <f t="shared" si="3"/>
        <v>0</v>
      </c>
    </row>
    <row r="28" spans="1:11" ht="75" customHeight="1" x14ac:dyDescent="0.25">
      <c r="A28" s="28" t="e" vm="10">
        <v>#VALUE!</v>
      </c>
      <c r="B28" s="29"/>
      <c r="C28" s="33" t="s">
        <v>36</v>
      </c>
      <c r="D28" s="33"/>
      <c r="E28" s="33"/>
      <c r="F28" s="33"/>
      <c r="G28" s="33"/>
      <c r="H28" s="25"/>
      <c r="I28" s="27">
        <v>65.83</v>
      </c>
      <c r="J28" s="5">
        <f t="shared" si="2"/>
        <v>78.995999999999995</v>
      </c>
      <c r="K28" s="12">
        <f t="shared" si="3"/>
        <v>0</v>
      </c>
    </row>
    <row r="29" spans="1:11" s="3" customFormat="1" ht="27.75" customHeight="1" x14ac:dyDescent="0.35">
      <c r="A29" s="64" t="s">
        <v>31</v>
      </c>
      <c r="B29" s="65"/>
      <c r="C29" s="65"/>
      <c r="D29" s="65"/>
      <c r="E29" s="65"/>
      <c r="F29" s="65"/>
      <c r="G29" s="65"/>
      <c r="H29" s="65"/>
      <c r="I29" s="65"/>
      <c r="J29" s="65"/>
      <c r="K29" s="66"/>
    </row>
    <row r="30" spans="1:11" ht="154.5" customHeight="1" x14ac:dyDescent="0.25">
      <c r="A30" s="28" t="e" vm="11">
        <v>#VALUE!</v>
      </c>
      <c r="B30" s="29"/>
      <c r="C30" s="33" t="s">
        <v>47</v>
      </c>
      <c r="D30" s="33"/>
      <c r="E30" s="33"/>
      <c r="F30" s="33"/>
      <c r="G30" s="33"/>
      <c r="H30" s="25"/>
      <c r="I30" s="27">
        <v>465.83</v>
      </c>
      <c r="J30" s="5">
        <f>I30*1.2</f>
        <v>558.99599999999998</v>
      </c>
      <c r="K30" s="12">
        <f>H30*J30</f>
        <v>0</v>
      </c>
    </row>
    <row r="31" spans="1:11" ht="139.5" customHeight="1" x14ac:dyDescent="0.25">
      <c r="A31" s="28" t="e" vm="12">
        <v>#VALUE!</v>
      </c>
      <c r="B31" s="29"/>
      <c r="C31" s="33" t="s">
        <v>48</v>
      </c>
      <c r="D31" s="33"/>
      <c r="E31" s="33"/>
      <c r="F31" s="33"/>
      <c r="G31" s="33"/>
      <c r="H31" s="25"/>
      <c r="I31" s="27">
        <v>732.5</v>
      </c>
      <c r="J31" s="5">
        <f t="shared" ref="J31:J33" si="4">I31*1.2</f>
        <v>879</v>
      </c>
      <c r="K31" s="12">
        <f t="shared" ref="K31:K33" si="5">H31*J31</f>
        <v>0</v>
      </c>
    </row>
    <row r="32" spans="1:11" ht="138.75" customHeight="1" x14ac:dyDescent="0.25">
      <c r="A32" s="28" t="e" vm="13">
        <v>#VALUE!</v>
      </c>
      <c r="B32" s="29"/>
      <c r="C32" s="33" t="s">
        <v>49</v>
      </c>
      <c r="D32" s="33"/>
      <c r="E32" s="33"/>
      <c r="F32" s="33"/>
      <c r="G32" s="33"/>
      <c r="H32" s="25"/>
      <c r="I32" s="27">
        <v>707.5</v>
      </c>
      <c r="J32" s="5">
        <f t="shared" si="4"/>
        <v>849</v>
      </c>
      <c r="K32" s="12">
        <f t="shared" si="5"/>
        <v>0</v>
      </c>
    </row>
    <row r="33" spans="1:11" ht="129" customHeight="1" x14ac:dyDescent="0.25">
      <c r="A33" s="28" t="e" vm="14">
        <v>#VALUE!</v>
      </c>
      <c r="B33" s="29"/>
      <c r="C33" s="33" t="s">
        <v>50</v>
      </c>
      <c r="D33" s="33"/>
      <c r="E33" s="33"/>
      <c r="F33" s="33"/>
      <c r="G33" s="33"/>
      <c r="H33" s="25"/>
      <c r="I33" s="27">
        <v>390.83</v>
      </c>
      <c r="J33" s="5">
        <f t="shared" si="4"/>
        <v>468.99599999999998</v>
      </c>
      <c r="K33" s="12">
        <f t="shared" si="5"/>
        <v>0</v>
      </c>
    </row>
    <row r="34" spans="1:11" s="3" customFormat="1" ht="27.75" customHeight="1" x14ac:dyDescent="0.35">
      <c r="A34" s="64" t="s">
        <v>30</v>
      </c>
      <c r="B34" s="65"/>
      <c r="C34" s="65"/>
      <c r="D34" s="65"/>
      <c r="E34" s="65"/>
      <c r="F34" s="65"/>
      <c r="G34" s="65"/>
      <c r="H34" s="65"/>
      <c r="I34" s="65"/>
      <c r="J34" s="65"/>
      <c r="K34" s="66"/>
    </row>
    <row r="35" spans="1:11" ht="126.75" customHeight="1" x14ac:dyDescent="0.25">
      <c r="A35" s="28" t="e" vm="15">
        <v>#VALUE!</v>
      </c>
      <c r="B35" s="29"/>
      <c r="C35" s="33" t="s">
        <v>51</v>
      </c>
      <c r="D35" s="33"/>
      <c r="E35" s="33"/>
      <c r="F35" s="33"/>
      <c r="G35" s="33"/>
      <c r="H35" s="25"/>
      <c r="I35" s="27">
        <v>657.5</v>
      </c>
      <c r="J35" s="5">
        <f>I35*1.2</f>
        <v>789</v>
      </c>
      <c r="K35" s="12">
        <f>H35*J35</f>
        <v>0</v>
      </c>
    </row>
    <row r="36" spans="1:11" s="3" customFormat="1" ht="27.75" customHeight="1" x14ac:dyDescent="0.35">
      <c r="A36" s="64" t="s">
        <v>33</v>
      </c>
      <c r="B36" s="65"/>
      <c r="C36" s="65"/>
      <c r="D36" s="65"/>
      <c r="E36" s="65"/>
      <c r="F36" s="65"/>
      <c r="G36" s="65"/>
      <c r="H36" s="65"/>
      <c r="I36" s="65"/>
      <c r="J36" s="65"/>
      <c r="K36" s="66"/>
    </row>
    <row r="37" spans="1:11" ht="153.75" customHeight="1" x14ac:dyDescent="0.25">
      <c r="A37" s="28" t="e" vm="16">
        <v>#VALUE!</v>
      </c>
      <c r="B37" s="29"/>
      <c r="C37" s="33" t="s">
        <v>52</v>
      </c>
      <c r="D37" s="33"/>
      <c r="E37" s="33"/>
      <c r="F37" s="33"/>
      <c r="G37" s="33"/>
      <c r="H37" s="25"/>
      <c r="I37" s="27">
        <v>1349.17</v>
      </c>
      <c r="J37" s="5">
        <f>I37*1.2</f>
        <v>1619.0040000000001</v>
      </c>
      <c r="K37" s="12">
        <f>H37*J37</f>
        <v>0</v>
      </c>
    </row>
    <row r="38" spans="1:11" ht="124.5" customHeight="1" x14ac:dyDescent="0.25">
      <c r="A38" s="28" t="e" vm="17">
        <v>#VALUE!</v>
      </c>
      <c r="B38" s="29"/>
      <c r="C38" s="33" t="s">
        <v>56</v>
      </c>
      <c r="D38" s="33"/>
      <c r="E38" s="33"/>
      <c r="F38" s="33"/>
      <c r="G38" s="33"/>
      <c r="H38" s="25"/>
      <c r="I38" s="27">
        <v>915.83</v>
      </c>
      <c r="J38" s="5">
        <f t="shared" ref="J38:J40" si="6">I38*1.2</f>
        <v>1098.9960000000001</v>
      </c>
      <c r="K38" s="12">
        <f t="shared" ref="K38:K40" si="7">H38*J38</f>
        <v>0</v>
      </c>
    </row>
    <row r="39" spans="1:11" ht="124.5" customHeight="1" x14ac:dyDescent="0.25">
      <c r="A39" s="28" t="e" vm="18">
        <v>#VALUE!</v>
      </c>
      <c r="B39" s="29"/>
      <c r="C39" s="33" t="s">
        <v>57</v>
      </c>
      <c r="D39" s="33"/>
      <c r="E39" s="33"/>
      <c r="F39" s="33"/>
      <c r="G39" s="33"/>
      <c r="H39" s="25"/>
      <c r="I39" s="27">
        <v>915.83</v>
      </c>
      <c r="J39" s="5">
        <f t="shared" si="6"/>
        <v>1098.9960000000001</v>
      </c>
      <c r="K39" s="12">
        <f t="shared" si="7"/>
        <v>0</v>
      </c>
    </row>
    <row r="40" spans="1:11" ht="109.5" customHeight="1" x14ac:dyDescent="0.25">
      <c r="A40" s="28" t="e" vm="19">
        <v>#VALUE!</v>
      </c>
      <c r="B40" s="29"/>
      <c r="C40" s="33" t="s">
        <v>59</v>
      </c>
      <c r="D40" s="33"/>
      <c r="E40" s="33"/>
      <c r="F40" s="33"/>
      <c r="G40" s="33"/>
      <c r="H40" s="25"/>
      <c r="I40" s="27">
        <v>165.83</v>
      </c>
      <c r="J40" s="5">
        <f t="shared" si="6"/>
        <v>198.99600000000001</v>
      </c>
      <c r="K40" s="12">
        <f t="shared" si="7"/>
        <v>0</v>
      </c>
    </row>
    <row r="41" spans="1:11" s="3" customFormat="1" ht="27.75" customHeight="1" x14ac:dyDescent="0.35">
      <c r="A41" s="64" t="s">
        <v>32</v>
      </c>
      <c r="B41" s="65"/>
      <c r="C41" s="65"/>
      <c r="D41" s="65"/>
      <c r="E41" s="65"/>
      <c r="F41" s="65"/>
      <c r="G41" s="65"/>
      <c r="H41" s="65"/>
      <c r="I41" s="65"/>
      <c r="J41" s="65"/>
      <c r="K41" s="66"/>
    </row>
    <row r="42" spans="1:11" ht="125.25" customHeight="1" x14ac:dyDescent="0.25">
      <c r="A42" s="28" t="e" vm="20">
        <v>#VALUE!</v>
      </c>
      <c r="B42" s="29"/>
      <c r="C42" s="33" t="s">
        <v>54</v>
      </c>
      <c r="D42" s="33"/>
      <c r="E42" s="33"/>
      <c r="F42" s="33"/>
      <c r="G42" s="33"/>
      <c r="H42" s="25"/>
      <c r="I42" s="27">
        <v>540.79999999999995</v>
      </c>
      <c r="J42" s="5">
        <f>I42*1.2</f>
        <v>648.95999999999992</v>
      </c>
      <c r="K42" s="12">
        <f>H42*J42</f>
        <v>0</v>
      </c>
    </row>
    <row r="43" spans="1:11" ht="123" customHeight="1" x14ac:dyDescent="0.25">
      <c r="A43" s="28" t="e" vm="21">
        <v>#VALUE!</v>
      </c>
      <c r="B43" s="29"/>
      <c r="C43" s="33" t="s">
        <v>53</v>
      </c>
      <c r="D43" s="33"/>
      <c r="E43" s="33"/>
      <c r="F43" s="33"/>
      <c r="G43" s="33"/>
      <c r="H43" s="25"/>
      <c r="I43" s="27">
        <v>582.5</v>
      </c>
      <c r="J43" s="5">
        <f t="shared" ref="J43:J44" si="8">I43*1.2</f>
        <v>699</v>
      </c>
      <c r="K43" s="12">
        <f t="shared" ref="K43:K44" si="9">H43*J43</f>
        <v>0</v>
      </c>
    </row>
    <row r="44" spans="1:11" ht="110.25" customHeight="1" x14ac:dyDescent="0.25">
      <c r="A44" s="28" t="e" vm="22">
        <v>#VALUE!</v>
      </c>
      <c r="B44" s="29"/>
      <c r="C44" s="33" t="s">
        <v>55</v>
      </c>
      <c r="D44" s="33"/>
      <c r="E44" s="33"/>
      <c r="F44" s="33"/>
      <c r="G44" s="33"/>
      <c r="H44" s="25"/>
      <c r="I44" s="27">
        <v>157.5</v>
      </c>
      <c r="J44" s="5">
        <f t="shared" si="8"/>
        <v>189</v>
      </c>
      <c r="K44" s="12">
        <f t="shared" si="9"/>
        <v>0</v>
      </c>
    </row>
    <row r="45" spans="1:11" s="3" customFormat="1" ht="27.75" customHeight="1" x14ac:dyDescent="0.35">
      <c r="A45" s="64" t="s">
        <v>34</v>
      </c>
      <c r="B45" s="65"/>
      <c r="C45" s="65"/>
      <c r="D45" s="65"/>
      <c r="E45" s="65"/>
      <c r="F45" s="65"/>
      <c r="G45" s="65"/>
      <c r="H45" s="65"/>
      <c r="I45" s="65"/>
      <c r="J45" s="65"/>
      <c r="K45" s="66"/>
    </row>
    <row r="46" spans="1:11" ht="79.5" customHeight="1" x14ac:dyDescent="0.25">
      <c r="A46" s="28" t="e" vm="23">
        <v>#VALUE!</v>
      </c>
      <c r="B46" s="29"/>
      <c r="C46" s="33" t="s">
        <v>58</v>
      </c>
      <c r="D46" s="33"/>
      <c r="E46" s="33"/>
      <c r="F46" s="33"/>
      <c r="G46" s="33"/>
      <c r="H46" s="25"/>
      <c r="I46" s="27">
        <v>32.5</v>
      </c>
      <c r="J46" s="5">
        <f>I46*1.2</f>
        <v>39</v>
      </c>
      <c r="K46" s="12">
        <f>H46*J46</f>
        <v>0</v>
      </c>
    </row>
    <row r="47" spans="1:11" ht="79.5" customHeight="1" x14ac:dyDescent="0.25">
      <c r="A47" s="28" t="e" vm="23">
        <v>#VALUE!</v>
      </c>
      <c r="B47" s="29"/>
      <c r="C47" s="30" t="s">
        <v>60</v>
      </c>
      <c r="D47" s="31"/>
      <c r="E47" s="31"/>
      <c r="F47" s="31"/>
      <c r="G47" s="32"/>
      <c r="H47" s="25"/>
      <c r="I47" s="27">
        <v>32.5</v>
      </c>
      <c r="J47" s="5">
        <f t="shared" ref="J47:J54" si="10">I47*1.2</f>
        <v>39</v>
      </c>
      <c r="K47" s="12">
        <f t="shared" ref="K47:K54" si="11">H47*J47</f>
        <v>0</v>
      </c>
    </row>
    <row r="48" spans="1:11" ht="102" customHeight="1" x14ac:dyDescent="0.25">
      <c r="A48" s="28" t="e" vm="24">
        <v>#VALUE!</v>
      </c>
      <c r="B48" s="29"/>
      <c r="C48" s="30" t="s">
        <v>64</v>
      </c>
      <c r="D48" s="31"/>
      <c r="E48" s="31"/>
      <c r="F48" s="31"/>
      <c r="G48" s="32"/>
      <c r="H48" s="25"/>
      <c r="I48" s="27">
        <v>299.17</v>
      </c>
      <c r="J48" s="5">
        <f t="shared" si="10"/>
        <v>359.00400000000002</v>
      </c>
      <c r="K48" s="12">
        <f t="shared" si="11"/>
        <v>0</v>
      </c>
    </row>
    <row r="49" spans="1:11" ht="95.25" customHeight="1" x14ac:dyDescent="0.25">
      <c r="A49" s="28" t="e" vm="25">
        <v>#VALUE!</v>
      </c>
      <c r="B49" s="29"/>
      <c r="C49" s="30" t="s">
        <v>63</v>
      </c>
      <c r="D49" s="31"/>
      <c r="E49" s="31"/>
      <c r="F49" s="31"/>
      <c r="G49" s="32"/>
      <c r="H49" s="25"/>
      <c r="I49" s="27">
        <v>132.5</v>
      </c>
      <c r="J49" s="5">
        <f t="shared" si="10"/>
        <v>159</v>
      </c>
      <c r="K49" s="12">
        <f t="shared" si="11"/>
        <v>0</v>
      </c>
    </row>
    <row r="50" spans="1:11" ht="82.5" customHeight="1" x14ac:dyDescent="0.25">
      <c r="A50" s="28" t="e" vm="26">
        <v>#VALUE!</v>
      </c>
      <c r="B50" s="29"/>
      <c r="C50" s="30" t="s">
        <v>61</v>
      </c>
      <c r="D50" s="31"/>
      <c r="E50" s="31"/>
      <c r="F50" s="31"/>
      <c r="G50" s="32"/>
      <c r="H50" s="25"/>
      <c r="I50" s="27">
        <v>49.17</v>
      </c>
      <c r="J50" s="5">
        <f t="shared" si="10"/>
        <v>59.003999999999998</v>
      </c>
      <c r="K50" s="12">
        <f t="shared" si="11"/>
        <v>0</v>
      </c>
    </row>
    <row r="51" spans="1:11" ht="65.25" customHeight="1" x14ac:dyDescent="0.25">
      <c r="A51" s="28" t="e" vm="27">
        <v>#VALUE!</v>
      </c>
      <c r="B51" s="29"/>
      <c r="C51" s="30" t="s">
        <v>62</v>
      </c>
      <c r="D51" s="31"/>
      <c r="E51" s="31"/>
      <c r="F51" s="31"/>
      <c r="G51" s="32"/>
      <c r="H51" s="25"/>
      <c r="I51" s="27">
        <v>32.5</v>
      </c>
      <c r="J51" s="5">
        <f t="shared" si="10"/>
        <v>39</v>
      </c>
      <c r="K51" s="12">
        <f t="shared" si="11"/>
        <v>0</v>
      </c>
    </row>
    <row r="52" spans="1:11" ht="79.5" customHeight="1" x14ac:dyDescent="0.25">
      <c r="A52" s="28" t="e" vm="28">
        <v>#VALUE!</v>
      </c>
      <c r="B52" s="29"/>
      <c r="C52" s="30" t="s">
        <v>65</v>
      </c>
      <c r="D52" s="31"/>
      <c r="E52" s="31"/>
      <c r="F52" s="31"/>
      <c r="G52" s="32"/>
      <c r="H52" s="25"/>
      <c r="I52" s="27">
        <v>15.83</v>
      </c>
      <c r="J52" s="5">
        <f t="shared" si="10"/>
        <v>18.995999999999999</v>
      </c>
      <c r="K52" s="12">
        <f t="shared" si="11"/>
        <v>0</v>
      </c>
    </row>
    <row r="53" spans="1:11" ht="96.75" customHeight="1" x14ac:dyDescent="0.25">
      <c r="A53" s="28" t="e" vm="29">
        <v>#VALUE!</v>
      </c>
      <c r="B53" s="29"/>
      <c r="C53" s="30" t="s">
        <v>66</v>
      </c>
      <c r="D53" s="31"/>
      <c r="E53" s="31"/>
      <c r="F53" s="31"/>
      <c r="G53" s="32"/>
      <c r="H53" s="25"/>
      <c r="I53" s="27">
        <v>82.5</v>
      </c>
      <c r="J53" s="5">
        <f t="shared" si="10"/>
        <v>99</v>
      </c>
      <c r="K53" s="12">
        <f t="shared" si="11"/>
        <v>0</v>
      </c>
    </row>
    <row r="54" spans="1:11" ht="99.75" customHeight="1" x14ac:dyDescent="0.25">
      <c r="A54" s="28" t="e" vm="30">
        <v>#VALUE!</v>
      </c>
      <c r="B54" s="29"/>
      <c r="C54" s="30" t="s">
        <v>68</v>
      </c>
      <c r="D54" s="31"/>
      <c r="E54" s="31"/>
      <c r="F54" s="31"/>
      <c r="G54" s="32"/>
      <c r="H54" s="25"/>
      <c r="I54" s="27">
        <v>190.83</v>
      </c>
      <c r="J54" s="5">
        <f t="shared" si="10"/>
        <v>228.99600000000001</v>
      </c>
      <c r="K54" s="12">
        <f t="shared" si="11"/>
        <v>0</v>
      </c>
    </row>
    <row r="55" spans="1:11" s="3" customFormat="1" ht="36.75" customHeight="1" thickBot="1" x14ac:dyDescent="0.4">
      <c r="A55" s="55" t="s">
        <v>67</v>
      </c>
      <c r="B55" s="56"/>
      <c r="C55" s="56"/>
      <c r="D55" s="56"/>
      <c r="E55" s="56"/>
      <c r="F55" s="56"/>
      <c r="G55" s="56"/>
      <c r="H55" s="56"/>
      <c r="I55" s="56"/>
      <c r="J55" s="56"/>
      <c r="K55" s="57"/>
    </row>
    <row r="56" spans="1:11" s="3" customFormat="1" ht="19.2" customHeight="1" x14ac:dyDescent="0.35">
      <c r="A56" s="85" t="s">
        <v>5</v>
      </c>
      <c r="B56" s="86"/>
      <c r="C56" s="86"/>
      <c r="D56" s="86" t="s">
        <v>1</v>
      </c>
      <c r="E56" s="86"/>
      <c r="F56" s="86"/>
      <c r="G56" s="86" t="s">
        <v>4</v>
      </c>
      <c r="H56" s="86"/>
      <c r="I56" s="86"/>
      <c r="J56" s="86"/>
      <c r="K56" s="87"/>
    </row>
    <row r="57" spans="1:11" s="4" customFormat="1" ht="19.2" customHeight="1" x14ac:dyDescent="0.3">
      <c r="A57" s="88">
        <f>G57/1.2</f>
        <v>0</v>
      </c>
      <c r="B57" s="62"/>
      <c r="C57" s="62"/>
      <c r="D57" s="62">
        <f>0.2*A57</f>
        <v>0</v>
      </c>
      <c r="E57" s="62"/>
      <c r="F57" s="62"/>
      <c r="G57" s="62">
        <f>SUM(K17:K55)</f>
        <v>0</v>
      </c>
      <c r="H57" s="62"/>
      <c r="I57" s="62"/>
      <c r="J57" s="62"/>
      <c r="K57" s="63"/>
    </row>
    <row r="58" spans="1:11" ht="19.2" customHeight="1" x14ac:dyDescent="0.25">
      <c r="A58" s="13"/>
      <c r="B58" s="6"/>
      <c r="C58" s="6"/>
      <c r="D58" s="81" t="s">
        <v>16</v>
      </c>
      <c r="E58" s="81"/>
      <c r="F58" s="82"/>
      <c r="G58" s="62">
        <f>G57*0.7</f>
        <v>0</v>
      </c>
      <c r="H58" s="62"/>
      <c r="I58" s="62"/>
      <c r="J58" s="62"/>
      <c r="K58" s="63"/>
    </row>
    <row r="59" spans="1:11" ht="19.2" customHeight="1" x14ac:dyDescent="0.25">
      <c r="A59" s="14"/>
      <c r="B59" s="18"/>
      <c r="C59" s="18"/>
      <c r="D59" s="83" t="s">
        <v>15</v>
      </c>
      <c r="E59" s="83"/>
      <c r="F59" s="84"/>
      <c r="G59" s="62">
        <f>G57-G58</f>
        <v>0</v>
      </c>
      <c r="H59" s="62"/>
      <c r="I59" s="62"/>
      <c r="J59" s="62"/>
      <c r="K59" s="63"/>
    </row>
    <row r="60" spans="1:11" ht="18" thickBot="1" x14ac:dyDescent="0.35">
      <c r="A60" s="72" t="s">
        <v>0</v>
      </c>
      <c r="B60" s="73"/>
      <c r="C60" s="73"/>
      <c r="D60" s="73"/>
      <c r="E60" s="73"/>
      <c r="F60" s="73"/>
      <c r="G60" s="73"/>
      <c r="H60" s="73"/>
      <c r="I60" s="73"/>
      <c r="J60" s="73"/>
      <c r="K60" s="74"/>
    </row>
    <row r="61" spans="1:11" ht="18.75" customHeight="1" x14ac:dyDescent="0.25">
      <c r="A61" s="69" t="s">
        <v>25</v>
      </c>
      <c r="B61" s="70"/>
      <c r="C61" s="70"/>
      <c r="D61" s="70"/>
      <c r="E61" s="70"/>
      <c r="F61" s="70"/>
      <c r="G61" s="70"/>
      <c r="H61" s="70"/>
      <c r="I61" s="70"/>
      <c r="J61" s="70"/>
      <c r="K61" s="71"/>
    </row>
    <row r="62" spans="1:11" ht="17.399999999999999" x14ac:dyDescent="0.25">
      <c r="A62" s="75" t="s">
        <v>26</v>
      </c>
      <c r="B62" s="76"/>
      <c r="C62" s="76"/>
      <c r="D62" s="76"/>
      <c r="E62" s="76"/>
      <c r="F62" s="76"/>
      <c r="G62" s="76"/>
      <c r="H62" s="76"/>
      <c r="I62" s="76"/>
      <c r="J62" s="76"/>
      <c r="K62" s="77"/>
    </row>
    <row r="63" spans="1:11" ht="153.75" customHeight="1" thickBot="1" x14ac:dyDescent="0.45">
      <c r="A63" s="78" t="s">
        <v>27</v>
      </c>
      <c r="B63" s="79"/>
      <c r="C63" s="79"/>
      <c r="D63" s="79"/>
      <c r="E63" s="79"/>
      <c r="F63" s="79"/>
      <c r="G63" s="79"/>
      <c r="H63" s="79"/>
      <c r="I63" s="79"/>
      <c r="J63" s="79"/>
      <c r="K63" s="80"/>
    </row>
    <row r="64" spans="1:11" ht="15" customHeight="1" x14ac:dyDescent="0.25">
      <c r="A64" s="67" t="s">
        <v>14</v>
      </c>
      <c r="B64" s="67"/>
      <c r="C64" s="67"/>
      <c r="D64" s="67"/>
      <c r="E64" s="67"/>
      <c r="F64" s="67"/>
      <c r="G64" s="67"/>
      <c r="H64" s="67"/>
      <c r="I64" s="67"/>
      <c r="J64" s="67"/>
      <c r="K64" s="67"/>
    </row>
  </sheetData>
  <sheetProtection algorithmName="SHA-512" hashValue="o+eTujP3nY74zFCbb7aOfDJGn5XsiiEie3cCbWBImg9DdASDN/CkAno90AYVH1EpMC6mYth19x/78YBxiW16cw==" saltValue="u6fVOy2mgXtGGZq7n/nI1g==" spinCount="100000" sheet="1" objects="1" scenarios="1" selectLockedCells="1"/>
  <mergeCells count="101">
    <mergeCell ref="A40:B40"/>
    <mergeCell ref="C40:G40"/>
    <mergeCell ref="A54:B54"/>
    <mergeCell ref="C54:G54"/>
    <mergeCell ref="A64:K64"/>
    <mergeCell ref="E7:F7"/>
    <mergeCell ref="E8:F8"/>
    <mergeCell ref="E9:F9"/>
    <mergeCell ref="E10:F10"/>
    <mergeCell ref="A61:K61"/>
    <mergeCell ref="A60:K60"/>
    <mergeCell ref="A62:K62"/>
    <mergeCell ref="A63:K63"/>
    <mergeCell ref="D58:F58"/>
    <mergeCell ref="G58:K58"/>
    <mergeCell ref="D59:F59"/>
    <mergeCell ref="G59:K59"/>
    <mergeCell ref="A56:C56"/>
    <mergeCell ref="A25:B25"/>
    <mergeCell ref="C25:G25"/>
    <mergeCell ref="D56:F56"/>
    <mergeCell ref="A55:K55"/>
    <mergeCell ref="G56:K56"/>
    <mergeCell ref="A57:C57"/>
    <mergeCell ref="D57:F57"/>
    <mergeCell ref="G57:K57"/>
    <mergeCell ref="A21:K21"/>
    <mergeCell ref="A22:K22"/>
    <mergeCell ref="A29:K29"/>
    <mergeCell ref="A41:K41"/>
    <mergeCell ref="A34:K34"/>
    <mergeCell ref="A36:K36"/>
    <mergeCell ref="A37:B37"/>
    <mergeCell ref="C37:G37"/>
    <mergeCell ref="A38:B38"/>
    <mergeCell ref="C38:G38"/>
    <mergeCell ref="A39:B39"/>
    <mergeCell ref="C39:G39"/>
    <mergeCell ref="C27:G27"/>
    <mergeCell ref="C28:G28"/>
    <mergeCell ref="C23:G23"/>
    <mergeCell ref="C24:G24"/>
    <mergeCell ref="A45:K45"/>
    <mergeCell ref="A23:B23"/>
    <mergeCell ref="A24:B24"/>
    <mergeCell ref="A26:B26"/>
    <mergeCell ref="A27:B27"/>
    <mergeCell ref="A35:B35"/>
    <mergeCell ref="C35:G35"/>
    <mergeCell ref="A16:K16"/>
    <mergeCell ref="A19:B19"/>
    <mergeCell ref="C19:G19"/>
    <mergeCell ref="A20:B20"/>
    <mergeCell ref="C20:G20"/>
    <mergeCell ref="A17:B17"/>
    <mergeCell ref="C17:G17"/>
    <mergeCell ref="A18:B18"/>
    <mergeCell ref="C18:G18"/>
    <mergeCell ref="A28:B28"/>
    <mergeCell ref="A30:B30"/>
    <mergeCell ref="C30:G30"/>
    <mergeCell ref="A31:B31"/>
    <mergeCell ref="A32:B32"/>
    <mergeCell ref="A33:B33"/>
    <mergeCell ref="C31:G31"/>
    <mergeCell ref="C32:G32"/>
    <mergeCell ref="C33:G33"/>
    <mergeCell ref="C26:G26"/>
    <mergeCell ref="G11:J11"/>
    <mergeCell ref="A12:D12"/>
    <mergeCell ref="G13:J13"/>
    <mergeCell ref="A14:I14"/>
    <mergeCell ref="A15:B15"/>
    <mergeCell ref="C15:G15"/>
    <mergeCell ref="G6:J6"/>
    <mergeCell ref="G10:J10"/>
    <mergeCell ref="G7:J7"/>
    <mergeCell ref="G8:J8"/>
    <mergeCell ref="G9:J9"/>
    <mergeCell ref="A42:B42"/>
    <mergeCell ref="C42:G42"/>
    <mergeCell ref="A43:B43"/>
    <mergeCell ref="C43:G43"/>
    <mergeCell ref="A44:B44"/>
    <mergeCell ref="C44:G44"/>
    <mergeCell ref="A46:B46"/>
    <mergeCell ref="C46:G46"/>
    <mergeCell ref="A47:B47"/>
    <mergeCell ref="A48:B48"/>
    <mergeCell ref="A49:B49"/>
    <mergeCell ref="C47:G47"/>
    <mergeCell ref="A50:B50"/>
    <mergeCell ref="A51:B51"/>
    <mergeCell ref="A52:B52"/>
    <mergeCell ref="A53:B53"/>
    <mergeCell ref="C48:G48"/>
    <mergeCell ref="C49:G49"/>
    <mergeCell ref="C50:G50"/>
    <mergeCell ref="C51:G51"/>
    <mergeCell ref="C52:G52"/>
    <mergeCell ref="C53:G53"/>
  </mergeCells>
  <phoneticPr fontId="25" type="noConversion"/>
  <hyperlinks>
    <hyperlink ref="A11" r:id="rId1" xr:uid="{38A682DD-052B-497B-BE7F-28C6820D4E8E}"/>
    <hyperlink ref="A12" r:id="rId2" xr:uid="{50096EFD-9859-4BEA-9114-62D244B010B4}"/>
  </hyperlinks>
  <pageMargins left="0.51181102362204722" right="0.31496062992125984" top="0.39370078740157483" bottom="0.15748031496062992" header="0.31496062992125984" footer="0.31496062992125984"/>
  <pageSetup paperSize="9" scale="54" fitToHeight="0" orientation="portrait" horizontalDpi="4294967293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PLANCHAS ENO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HENRY</dc:creator>
  <cp:lastModifiedBy>Jean-François PLISZCZAK</cp:lastModifiedBy>
  <cp:lastPrinted>2025-06-05T19:30:31Z</cp:lastPrinted>
  <dcterms:created xsi:type="dcterms:W3CDTF">2019-03-19T10:06:12Z</dcterms:created>
  <dcterms:modified xsi:type="dcterms:W3CDTF">2025-06-13T20:11:37Z</dcterms:modified>
</cp:coreProperties>
</file>